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Welcome" sheetId="1" state="visible" r:id="rId3"/>
    <sheet name="Dashboard" sheetId="2" state="visible" r:id="rId4"/>
    <sheet name="Income &amp; Accounts" sheetId="3" state="visible" r:id="rId5"/>
    <sheet name="Bills Tracker" sheetId="4" state="visible" r:id="rId6"/>
    <sheet name="Spending Plan" sheetId="5" state="visible" r:id="rId7"/>
    <sheet name="Savings Goals" sheetId="6" state="visible" r:id="rId8"/>
    <sheet name="Net Wealth" sheetId="7" state="visible" r:id="rId9"/>
    <sheet name="Financial Tips" sheetId="8" state="visible" r:id="rId10"/>
    <sheet name="Data" sheetId="9" state="hidden"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<sst xmlns="http://schemas.openxmlformats.org/spreadsheetml/2006/main" count="293" uniqueCount="257">
  <si>
    <t xml:space="preserve">PERSONAL BUDGET PLANNER</t>
  </si>
  <si>
    <t xml:space="preserve">Your Simple Guide to Managing Money with Confidence</t>
  </si>
  <si>
    <t xml:space="preserve">HOW THIS WORKBOOK WORKS</t>
  </si>
  <si>
    <t xml:space="preserve">1. Set Up Your Income</t>
  </si>
  <si>
    <t xml:space="preserve">Go to the 'Income &amp; Accounts' tab and enter your after-tax pay. The workbook will calculate how to split it across your three accounts.</t>
  </si>
  <si>
    <t xml:space="preserve">2. Track Your Bills</t>
  </si>
  <si>
    <t xml:space="preserve">The 'Bills Tracker' tab lists all your regular bills. Enter each bill once and it auto-calculates the monthly and annual cost. This tells you exactly how much to put in your Bills account.</t>
  </si>
  <si>
    <t xml:space="preserve">3. Plan Your Spending</t>
  </si>
  <si>
    <t xml:space="preserve">The 'Spending Plan' tab gives you a weekly budget for everyday expenses — coffee, groceries, dining out. This is your Spending account.</t>
  </si>
  <si>
    <t xml:space="preserve">4. Set Savings Goals</t>
  </si>
  <si>
    <t xml:space="preserve">Use the 'Savings Goals' tab to set targets (emergency fund, holiday, deposit) and see exactly how long they'll take to reach.</t>
  </si>
  <si>
    <t xml:space="preserve">5. Track Your Wealth</t>
  </si>
  <si>
    <t xml:space="preserve">The 'Net Wealth' tab is your big picture — assets minus debts. Update it monthly to watch your progress over time.</t>
  </si>
  <si>
    <t xml:space="preserve">6. View Your Dashboard</t>
  </si>
  <si>
    <t xml:space="preserve">The 'Dashboard' gives you a snapshot of where your money goes and how you're tracking against the 50/30/20 rule.</t>
  </si>
  <si>
    <t xml:space="preserve">THE 3-ACCOUNT SYSTEM — WHY IT WORKS</t>
  </si>
  <si>
    <t xml:space="preserve">BILLS ACCOUNT</t>
  </si>
  <si>
    <t xml:space="preserve">This is your hub. Your pay lands here first, and all your known recurring expenses (rent, insurance, utilities, subscriptions) are paid from it. On payday you transfer set amounts OUT to your Spending and Savings accounts — whatever stays behind covers the bills.</t>
  </si>
  <si>
    <t xml:space="preserve">SPENDING ACCOUNT</t>
  </si>
  <si>
    <t xml:space="preserve">This is your everyday money — groceries, coffee, dining out, transport. A set weekly amount keeps you in control without feeling restricted.</t>
  </si>
  <si>
    <t xml:space="preserve">SAVINGS ACCOUNT</t>
  </si>
  <si>
    <t xml:space="preserve">Everything left over goes here automatically. This covers your emergency fund, goals, and investments. Paying yourself first means savings aren't an afterthought.</t>
  </si>
  <si>
    <t xml:space="preserve">THE 50 / 30 / 20 RULE — A HEALTHY BUDGET BENCHMARK</t>
  </si>
  <si>
    <t xml:space="preserve">50% — Needs</t>
  </si>
  <si>
    <t xml:space="preserve">Essentials you can't avoid: housing, utilities, insurance, groceries, transport, minimum debt repayments.</t>
  </si>
  <si>
    <t xml:space="preserve">30% — Wants</t>
  </si>
  <si>
    <t xml:space="preserve">Things you enjoy but could live without: dining out, streaming, hobbies, holidays, upgrades.</t>
  </si>
  <si>
    <t xml:space="preserve">20% — Savings &amp; Investing</t>
  </si>
  <si>
    <t xml:space="preserve">Building your future: emergency fund, savings goals, investments, extra debt repayments above minimums.</t>
  </si>
  <si>
    <t xml:space="preserve">TIP: Blue-coloured cells are where you enter your numbers. Everything else calculates automatically!</t>
  </si>
  <si>
    <t xml:space="preserve">TIP: The 50/30/20 rule is a guide, not a strict rule. Life circumstances vary — the key is awareness of where your money goes.</t>
  </si>
  <si>
    <t xml:space="preserve">IMPORTANT — PLEASE READ</t>
  </si>
  <si>
    <t xml:space="preserve">This Personal Budget Planner is provided by Ruby Duke Finance Pty Ltd for general information and educational purposes only. It is a self-help tool that calculates results based solely on the figures you enter. It does not take into account your objectives, financial situation or needs, and it is not financial, investment, taxation, legal or credit advice. You should consider whether the information is appropriate for you and seek advice from a suitably licensed professional before making any financial decision. Ruby Duke Finance Pty Ltd (580239) and Joshua-Luke Woods (580349) are authorised credit representatives of National Lending Group Pty Ltd (Australian Credit Licence 412778).</t>
  </si>
  <si>
    <t xml:space="preserve">YOUR FINANCIAL DASHBOARD</t>
  </si>
  <si>
    <t xml:space="preserve">A snapshot of your money — updated automatically from the other tabs</t>
  </si>
  <si>
    <t xml:space="preserve">INCOME OVERVIEW</t>
  </si>
  <si>
    <t xml:space="preserve">Total Annual Income</t>
  </si>
  <si>
    <t xml:space="preserve">Total Monthly Income</t>
  </si>
  <si>
    <t xml:space="preserve">Total Weekly Income</t>
  </si>
  <si>
    <t xml:space="preserve">WHERE YOUR MONEY GOES — 3-ACCOUNT SPLIT</t>
  </si>
  <si>
    <t xml:space="preserve">Account</t>
  </si>
  <si>
    <t xml:space="preserve">Monthly $</t>
  </si>
  <si>
    <t xml:space="preserve">% of Income</t>
  </si>
  <si>
    <t xml:space="preserve">Annual $</t>
  </si>
  <si>
    <t xml:space="preserve">Bills Account</t>
  </si>
  <si>
    <t xml:space="preserve">Spending Account</t>
  </si>
  <si>
    <t xml:space="preserve">Savings Account</t>
  </si>
  <si>
    <t xml:space="preserve">50/30/20 HEALTH CHECK</t>
  </si>
  <si>
    <t xml:space="preserve">Category</t>
  </si>
  <si>
    <t xml:space="preserve">Your %</t>
  </si>
  <si>
    <t xml:space="preserve">Target %</t>
  </si>
  <si>
    <t xml:space="preserve">Difference</t>
  </si>
  <si>
    <t xml:space="preserve">Status</t>
  </si>
  <si>
    <t xml:space="preserve">Needs</t>
  </si>
  <si>
    <t xml:space="preserve">Wants</t>
  </si>
  <si>
    <t xml:space="preserve">Savings</t>
  </si>
  <si>
    <t xml:space="preserve">BILLS SUMMARY</t>
  </si>
  <si>
    <t xml:space="preserve">Total Annual Bills:</t>
  </si>
  <si>
    <t xml:space="preserve">Total Monthly Bills:</t>
  </si>
  <si>
    <t xml:space="preserve">Needs (Annual):</t>
  </si>
  <si>
    <t xml:space="preserve">Wants (Annual):</t>
  </si>
  <si>
    <t xml:space="preserve">KEY TIPS TO REMEMBER</t>
  </si>
  <si>
    <t xml:space="preserve">  Automate your transfers on payday — you can't spend what you don't see.</t>
  </si>
  <si>
    <t xml:space="preserve">  Review this budget monthly. Life changes, and your budget should adapt with it.</t>
  </si>
  <si>
    <t xml:space="preserve">  Build your emergency fund FIRST before chasing other savings goals.</t>
  </si>
  <si>
    <t xml:space="preserve">  If you go over your spending budget, the extra comes from savings — make it the exception, not the rule.</t>
  </si>
  <si>
    <t xml:space="preserve">  Track your Net Wealth monthly. Even small gains compound into life-changing results over time.</t>
  </si>
  <si>
    <t xml:space="preserve">  Needs vs Wants: if you could survive without it for a month, it's likely a Want.</t>
  </si>
  <si>
    <t xml:space="preserve">General information only — not financial, investment, taxation, legal or credit advice. See the Welcome tab for the full disclaimer. Ruby Duke Finance Pty Ltd (580239) and Joshua-Luke Woods (580349) are authorised credit representatives of National Lending Group Pty Ltd (ACL 412778).</t>
  </si>
  <si>
    <t xml:space="preserve">INCOME &amp; ACCOUNT ALLOCATION</t>
  </si>
  <si>
    <t xml:space="preserve">Enter your after-tax income — the workbook does the rest</t>
  </si>
  <si>
    <t xml:space="preserve">HOUSEHOLD INCOME (AFTER TAX)</t>
  </si>
  <si>
    <t xml:space="preserve">Income Source</t>
  </si>
  <si>
    <t xml:space="preserve">Annual</t>
  </si>
  <si>
    <t xml:space="preserve">Monthly</t>
  </si>
  <si>
    <t xml:space="preserve">Fortnightly</t>
  </si>
  <si>
    <t xml:space="preserve">Weekly</t>
  </si>
  <si>
    <t xml:space="preserve">Person 1</t>
  </si>
  <si>
    <t xml:space="preserve">Person 2</t>
  </si>
  <si>
    <t xml:space="preserve">Investment Property 1</t>
  </si>
  <si>
    <t xml:space="preserve">Investment Dividends</t>
  </si>
  <si>
    <t xml:space="preserve">TOTAL HOUSEHOLD INCOME</t>
  </si>
  <si>
    <t xml:space="preserve">YOUR 3-ACCOUNT SPLIT</t>
  </si>
  <si>
    <t xml:space="preserve">Adjust the % split below to match your situation. Bills % is auto-calculated from your Bills Tracker.</t>
  </si>
  <si>
    <t xml:space="preserve">BILLS Account</t>
  </si>
  <si>
    <t xml:space="preserve">SPENDING Account</t>
  </si>
  <si>
    <t xml:space="preserve">SAVINGS Account</t>
  </si>
  <si>
    <t xml:space="preserve">TOTAL</t>
  </si>
  <si>
    <t xml:space="preserve">Needs (Bills)</t>
  </si>
  <si>
    <t xml:space="preserve">Wants (Spending)</t>
  </si>
  <si>
    <t xml:space="preserve">HOW TO SET UP YOUR ACCOUNTS (THE HUB SYSTEM)</t>
  </si>
  <si>
    <t xml:space="preserve">How it works: your pay lands in your BILLS account (the hub). On payday, set up automatic transfers OUT to your Spending and Savings accounts — whatever stays behind covers your bills. This way your Spending balance is always “what's left to spend” and your Savings keeps growing untouched.</t>
  </si>
  <si>
    <t xml:space="preserve">Step</t>
  </si>
  <si>
    <t xml:space="preserve">What happens</t>
  </si>
  <si>
    <t xml:space="preserve">Pay IN to Bills account (the hub)</t>
  </si>
  <si>
    <t xml:space="preserve">Transfer OUT → Spending account</t>
  </si>
  <si>
    <t xml:space="preserve">Transfer OUT → Savings account</t>
  </si>
  <si>
    <t xml:space="preserve">=</t>
  </si>
  <si>
    <t xml:space="preserve">Stays in Bills account to pay bills</t>
  </si>
  <si>
    <t xml:space="preserve">BILLS TRACKER</t>
  </si>
  <si>
    <t xml:space="preserve">Every recurring expense in one place — this feeds your Bills Account</t>
  </si>
  <si>
    <t xml:space="preserve">TOTAL ANNUAL BILLS</t>
  </si>
  <si>
    <t xml:space="preserve">TOTAL MONTHLY BILLS</t>
  </si>
  <si>
    <t xml:space="preserve">Total Needs (Annual)</t>
  </si>
  <si>
    <t xml:space="preserve">Total Wants (Annual)</t>
  </si>
  <si>
    <t xml:space="preserve">Enter each bill's name, description, how often you pay, and the amount. Everything else auto-calculates. Use the Need/Want column to classify each bill. Tip: put everyday groceries in the Spending Plan, not here, so they aren't counted twice.</t>
  </si>
  <si>
    <t xml:space="preserve">Bill Name</t>
  </si>
  <si>
    <t xml:space="preserve">Description</t>
  </si>
  <si>
    <t xml:space="preserve">Frequency</t>
  </si>
  <si>
    <t xml:space="preserve">Payment Amount</t>
  </si>
  <si>
    <t xml:space="preserve">Multiplier</t>
  </si>
  <si>
    <t xml:space="preserve">Annual Cost</t>
  </si>
  <si>
    <t xml:space="preserve">Need / Want</t>
  </si>
  <si>
    <t xml:space="preserve">Orgin Energy</t>
  </si>
  <si>
    <t xml:space="preserve">Power bill</t>
  </si>
  <si>
    <t xml:space="preserve">Quarterly</t>
  </si>
  <si>
    <t xml:space="preserve">Monthly Equivalent</t>
  </si>
  <si>
    <t xml:space="preserve">Weekly Equivalent</t>
  </si>
  <si>
    <t xml:space="preserve">SPENDING PLAN</t>
  </si>
  <si>
    <t xml:space="preserve">Your everyday spending budget — what comes out of your Spending Account</t>
  </si>
  <si>
    <t xml:space="preserve">WEEKLY SPENDING BUDGET</t>
  </si>
  <si>
    <t xml:space="preserve">Weekly Wants target (30% of income):</t>
  </si>
  <si>
    <t xml:space="preserve">SPENDING CATEGORIES — HOW YOU PLAN TO USE IT</t>
  </si>
  <si>
    <t xml:space="preserve">Break down your weekly spending into categories. The total should match your weekly allowance above.</t>
  </si>
  <si>
    <t xml:space="preserve">Weekly Budget</t>
  </si>
  <si>
    <t xml:space="preserve">Monthly Est.</t>
  </si>
  <si>
    <t xml:space="preserve">Annual Est.</t>
  </si>
  <si>
    <t xml:space="preserve">Notes</t>
  </si>
  <si>
    <t xml:space="preserve">Groceries</t>
  </si>
  <si>
    <t xml:space="preserve">Dining Out / Takeaway</t>
  </si>
  <si>
    <t xml:space="preserve">Coffee / Drinks</t>
  </si>
  <si>
    <t xml:space="preserve">Transport / Fuel</t>
  </si>
  <si>
    <t xml:space="preserve">Personal Care</t>
  </si>
  <si>
    <t xml:space="preserve">Clothing</t>
  </si>
  <si>
    <t xml:space="preserve">Entertainment</t>
  </si>
  <si>
    <t xml:space="preserve">Hobbies / Sport</t>
  </si>
  <si>
    <t xml:space="preserve">Gifts</t>
  </si>
  <si>
    <t xml:space="preserve">Health (Chiropractor, etc.)</t>
  </si>
  <si>
    <t xml:space="preserve">Pet Expenses</t>
  </si>
  <si>
    <t xml:space="preserve">Miscellaneous</t>
  </si>
  <si>
    <t xml:space="preserve">TOTAL SPENDING</t>
  </si>
  <si>
    <t xml:space="preserve">REMAINING (Over/Under)</t>
  </si>
  <si>
    <t xml:space="preserve">WEEKLY SPENDING LOG — TRACK ACTUAL vs BUDGET</t>
  </si>
  <si>
    <t xml:space="preserve">Use this to log your actual weekly spending and see if you're staying on track.</t>
  </si>
  <si>
    <t xml:space="preserve">Week</t>
  </si>
  <si>
    <t xml:space="preserve">Budget</t>
  </si>
  <si>
    <t xml:space="preserve">Actual Spent</t>
  </si>
  <si>
    <t xml:space="preserve">Running Total</t>
  </si>
  <si>
    <t xml:space="preserve">Week 1</t>
  </si>
  <si>
    <t xml:space="preserve">Week 2</t>
  </si>
  <si>
    <t xml:space="preserve">Week 3</t>
  </si>
  <si>
    <t xml:space="preserve">Week 4</t>
  </si>
  <si>
    <t xml:space="preserve">Week 5</t>
  </si>
  <si>
    <t xml:space="preserve">Week 6</t>
  </si>
  <si>
    <t xml:space="preserve">Week 7</t>
  </si>
  <si>
    <t xml:space="preserve">Week 8</t>
  </si>
  <si>
    <t xml:space="preserve">Week 9</t>
  </si>
  <si>
    <t xml:space="preserve">Week 10</t>
  </si>
  <si>
    <t xml:space="preserve">Week 11</t>
  </si>
  <si>
    <t xml:space="preserve">Week 12</t>
  </si>
  <si>
    <t xml:space="preserve">SAVINGS GOALS</t>
  </si>
  <si>
    <t xml:space="preserve">Set your targets and see exactly when you'll reach them</t>
  </si>
  <si>
    <t xml:space="preserve">Monthly savings available:</t>
  </si>
  <si>
    <t xml:space="preserve">EMERGENCY FUND — YOUR SAFETY NET</t>
  </si>
  <si>
    <t xml:space="preserve">An emergency fund of 3-6 months of essential expenses protects you from unexpected events (job loss, medical bills, car repairs).</t>
  </si>
  <si>
    <t xml:space="preserve">Monthly essential expenses (Needs):</t>
  </si>
  <si>
    <t xml:space="preserve">3-month emergency fund target:</t>
  </si>
  <si>
    <t xml:space="preserve">6-month emergency fund target:</t>
  </si>
  <si>
    <t xml:space="preserve">Current emergency savings:</t>
  </si>
  <si>
    <t xml:space="preserve">Still needed (3-month):</t>
  </si>
  <si>
    <t xml:space="preserve">Months to reach 3-month fund:</t>
  </si>
  <si>
    <t xml:space="preserve">YOUR SAVINGS GOALS</t>
  </si>
  <si>
    <t xml:space="preserve">List anything you're saving for — a holiday, new car, house deposit, wedding. Enter the target amount and how much you're putting toward it each month.</t>
  </si>
  <si>
    <t xml:space="preserve">Goal Name</t>
  </si>
  <si>
    <t xml:space="preserve">Target Amount</t>
  </si>
  <si>
    <t xml:space="preserve">Already Saved</t>
  </si>
  <si>
    <t xml:space="preserve">Monthly Contribution</t>
  </si>
  <si>
    <t xml:space="preserve">Still Needed</t>
  </si>
  <si>
    <t xml:space="preserve">Months to Goal</t>
  </si>
  <si>
    <t xml:space="preserve">Target Date</t>
  </si>
  <si>
    <t xml:space="preserve">Emergency Fund</t>
  </si>
  <si>
    <t xml:space="preserve">Holiday</t>
  </si>
  <si>
    <t xml:space="preserve">New Car</t>
  </si>
  <si>
    <t xml:space="preserve">Home Deposit</t>
  </si>
  <si>
    <t xml:space="preserve">TOTALS</t>
  </si>
  <si>
    <t xml:space="preserve">NET WEALTH TRACKER</t>
  </si>
  <si>
    <t xml:space="preserve">Update monthly to see your financial progress — Assets minus Liabilities = Net Wealth</t>
  </si>
  <si>
    <t xml:space="preserve">ASSETS — WHAT YOU OWN</t>
  </si>
  <si>
    <t xml:space="preserve">Asset</t>
  </si>
  <si>
    <t xml:space="preserve">Month 1</t>
  </si>
  <si>
    <t xml:space="preserve">Month 2</t>
  </si>
  <si>
    <t xml:space="preserve">Month 3</t>
  </si>
  <si>
    <t xml:space="preserve">Month 4</t>
  </si>
  <si>
    <t xml:space="preserve">Month 5</t>
  </si>
  <si>
    <t xml:space="preserve">Month 6</t>
  </si>
  <si>
    <t xml:space="preserve">Month 7</t>
  </si>
  <si>
    <t xml:space="preserve">Month 8</t>
  </si>
  <si>
    <t xml:space="preserve">Month 9</t>
  </si>
  <si>
    <t xml:space="preserve">Month 10</t>
  </si>
  <si>
    <t xml:space="preserve">Month 11</t>
  </si>
  <si>
    <t xml:space="preserve">Month 12</t>
  </si>
  <si>
    <t xml:space="preserve">Property 1 (Home)</t>
  </si>
  <si>
    <t xml:space="preserve">Property 2 (Investment)</t>
  </si>
  <si>
    <t xml:space="preserve">Property 3</t>
  </si>
  <si>
    <t xml:space="preserve">Shares / ETFs</t>
  </si>
  <si>
    <t xml:space="preserve">Superannuation 1</t>
  </si>
  <si>
    <t xml:space="preserve">Superannuation 2</t>
  </si>
  <si>
    <t xml:space="preserve">Offset Account</t>
  </si>
  <si>
    <t xml:space="preserve">Crypto</t>
  </si>
  <si>
    <t xml:space="preserve">Other Investments</t>
  </si>
  <si>
    <t xml:space="preserve">Vehicle(s)</t>
  </si>
  <si>
    <t xml:space="preserve">Other Assets</t>
  </si>
  <si>
    <t xml:space="preserve">TOTAL ASSETS</t>
  </si>
  <si>
    <t xml:space="preserve">LIABILITIES — WHAT YOU OWE</t>
  </si>
  <si>
    <t xml:space="preserve">Liability</t>
  </si>
  <si>
    <t xml:space="preserve">Home Loan</t>
  </si>
  <si>
    <t xml:space="preserve">Investment Property Loan 1</t>
  </si>
  <si>
    <t xml:space="preserve">Investment Property Loan 2</t>
  </si>
  <si>
    <t xml:space="preserve">Equity Loan</t>
  </si>
  <si>
    <t xml:space="preserve">Car Loan</t>
  </si>
  <si>
    <t xml:space="preserve">Personal Loan</t>
  </si>
  <si>
    <t xml:space="preserve">Credit Card</t>
  </si>
  <si>
    <t xml:space="preserve">HECS / Student Loan</t>
  </si>
  <si>
    <t xml:space="preserve">Other Debt</t>
  </si>
  <si>
    <t xml:space="preserve">TOTAL LIABILITIES</t>
  </si>
  <si>
    <t xml:space="preserve">NET WEALTH</t>
  </si>
  <si>
    <t xml:space="preserve">NET WEALTH (Assets - Liabilities)</t>
  </si>
  <si>
    <t xml:space="preserve">Monthly Change</t>
  </si>
  <si>
    <t xml:space="preserve">% Change</t>
  </si>
  <si>
    <t xml:space="preserve">FINANCIAL TIPS &amp; KNOWLEDGE</t>
  </si>
  <si>
    <t xml:space="preserve">Simple explanations to help you make better money decisions</t>
  </si>
  <si>
    <t xml:space="preserve">WHY THE 3-ACCOUNT SYSTEM?</t>
  </si>
  <si>
    <t xml:space="preserve">Most people fail at budgeting because all their money sits in one account. When bills, spending, and savings are mixed together, it's impossible to know what you can actually afford to spend.</t>
  </si>
  <si>
    <t xml:space="preserve">By separating into three accounts, each dollar has a job BEFORE you can spend it. Bills are always covered. Spending has a clear limit. And savings happen automatically — not with whatever's left over (which is usually nothing).</t>
  </si>
  <si>
    <t xml:space="preserve">The transfer happens once (on payday), and then you only look at your Spending Account balance to know what's available. Simple, stress-free money management.</t>
  </si>
  <si>
    <t xml:space="preserve">EMERGENCY FUND — YOUR #1 PRIORITY</t>
  </si>
  <si>
    <t xml:space="preserve">Before investing or saving for goals, build an emergency fund of 3-6 months of essential expenses. This protects you from going into debt when life throws curveballs — car breakdown, job loss, medical bills.</t>
  </si>
  <si>
    <t xml:space="preserve">Start with a $1,000 starter emergency fund, then build to 3 months. Keep it in a high-interest savings account (not invested) so it's accessible when you need it.</t>
  </si>
  <si>
    <t xml:space="preserve">Once you have 3 months covered, you can split new savings between growing it to 6 months and other goals.</t>
  </si>
  <si>
    <t xml:space="preserve">NEEDS vs WANTS — THE KEY DISTINCTION</t>
  </si>
  <si>
    <t xml:space="preserve">A NEED is something essential for survival and basic functioning: housing, utilities, food, transport to work, insurance, minimum debt repayments.</t>
  </si>
  <si>
    <t xml:space="preserve">A WANT is something you enjoy but could survive without: streaming services, dining out, new clothes (beyond basics), holidays, hobbies.</t>
  </si>
  <si>
    <t xml:space="preserve">The grey area: some things feel like needs but are wants in disguise. A phone is a need; the latest iPhone on a premium plan is a want. Transport is a need; a brand-new car is a want. Be honest with yourself.</t>
  </si>
  <si>
    <t xml:space="preserve">PAYING OFF DEBT</t>
  </si>
  <si>
    <t xml:space="preserve">If you have high-interest debt (credit cards, personal loans), paying it off IS investing. A credit card at 20% interest means every dollar of debt costs you 20 cents per year.</t>
  </si>
  <si>
    <t xml:space="preserve">The Avalanche Method: pay minimums on everything, then throw extra money at the HIGHEST interest rate debt first. This saves you the most money mathematically.</t>
  </si>
  <si>
    <t xml:space="preserve">The Snowball Method: pay off the SMALLEST balance first for quick wins and motivation. Slightly less efficient but psychologically powerful.</t>
  </si>
  <si>
    <t xml:space="preserve">THE POWER OF COMPOUND GROWTH</t>
  </si>
  <si>
    <t xml:space="preserve">Investing $500/month at an average 8% return grows to approximately $745,000 over 30 years. You only contributed $180,000 — the rest is compound growth doing the work.</t>
  </si>
  <si>
    <t xml:space="preserve">Starting 10 years earlier with the same $500/month? Over $1.7 million. Time in the market matters more than timing the market.</t>
  </si>
  <si>
    <t xml:space="preserve">This is why automating savings and investing early — even small amounts — creates enormous long-term wealth.</t>
  </si>
  <si>
    <t xml:space="preserve">PAYMENT FREQUENCY</t>
  </si>
  <si>
    <t xml:space="preserve">MULTIPLIER</t>
  </si>
  <si>
    <t xml:space="preserve">NEED/WANT</t>
  </si>
  <si>
    <t xml:space="preserve">Need</t>
  </si>
  <si>
    <t xml:space="preserve">Want</t>
  </si>
  <si>
    <t xml:space="preserve">Annually</t>
  </si>
</sst>
</file>

<file path=xl/styles.xml><?xml version="1.0" encoding="utf-8"?>
<styleSheet xmlns="http://schemas.openxmlformats.org/spreadsheetml/2006/main">
  <numFmts count="7">
    <numFmt numFmtId="164" formatCode="General"/>
    <numFmt numFmtId="165" formatCode="\$#,##0"/>
    <numFmt numFmtId="166" formatCode="0.0%"/>
    <numFmt numFmtId="167" formatCode="\+0.0%;\-0.0%;\-"/>
    <numFmt numFmtId="168" formatCode="0"/>
    <numFmt numFmtId="169" formatCode="\$#,##0;&quot;($&quot;#,##0\);\-"/>
    <numFmt numFmtId="170" formatCode="mmm\ yyyy"/>
  </numFmts>
  <fonts count="22">
    <font>
      <sz val="11"/>
      <color theme="1"/>
      <name val="Calibri"/>
      <family val="2"/>
      <charset val="1"/>
    </font>
    <font>
      <sz val="10"/>
      <name val="Arial"/>
      <family val="0"/>
    </font>
    <font>
      <sz val="10"/>
      <name val="Arial"/>
      <family val="0"/>
    </font>
    <font>
      <sz val="10"/>
      <name val="Arial"/>
      <family val="0"/>
    </font>
    <font>
      <b val="true"/>
      <sz val="18"/>
      <color rgb="FFFFFFFF"/>
      <name val="Arial"/>
      <family val="2"/>
      <charset val="1"/>
    </font>
    <font>
      <b val="true"/>
      <sz val="13"/>
      <color rgb="FFFFFFFF"/>
      <name val="Arial"/>
      <family val="2"/>
      <charset val="1"/>
    </font>
    <font>
      <b val="true"/>
      <sz val="12"/>
      <color rgb="FF1B2A4A"/>
      <name val="Arial"/>
      <family val="2"/>
      <charset val="1"/>
    </font>
    <font>
      <b val="true"/>
      <sz val="10"/>
      <color rgb="FF2C3E50"/>
      <name val="Arial"/>
      <family val="2"/>
      <charset val="1"/>
    </font>
    <font>
      <sz val="10"/>
      <color rgb="FF2C3E50"/>
      <name val="Arial"/>
      <family val="2"/>
      <charset val="1"/>
    </font>
    <font>
      <b val="true"/>
      <sz val="11"/>
      <color rgb="FFFFFFFF"/>
      <name val="Arial"/>
      <family val="2"/>
      <charset val="1"/>
    </font>
    <font>
      <i val="true"/>
      <sz val="10"/>
      <color rgb="FF2E5090"/>
      <name val="Arial"/>
      <family val="2"/>
      <charset val="1"/>
    </font>
    <font>
      <b val="true"/>
      <sz val="12"/>
      <color rgb="FF1B2A4A"/>
      <name val="Calibri"/>
      <family val="0"/>
      <charset val="1"/>
    </font>
    <font>
      <sz val="10"/>
      <color rgb="FF2C3E50"/>
      <name val="Calibri"/>
      <family val="0"/>
      <charset val="1"/>
    </font>
    <font>
      <sz val="9"/>
      <color rgb="FF888888"/>
      <name val="Arial"/>
      <family val="2"/>
      <charset val="1"/>
    </font>
    <font>
      <b val="true"/>
      <sz val="16"/>
      <color rgb="FF1B2A4A"/>
      <name val="Arial"/>
      <family val="2"/>
      <charset val="1"/>
    </font>
    <font>
      <b val="true"/>
      <sz val="10"/>
      <color rgb="FFFFFFFF"/>
      <name val="Arial"/>
      <family val="2"/>
      <charset val="1"/>
    </font>
    <font>
      <sz val="10"/>
      <color rgb="FF000000"/>
      <name val="Arial"/>
      <family val="2"/>
      <charset val="1"/>
    </font>
    <font>
      <i val="true"/>
      <sz val="8"/>
      <color rgb="FF7A7A7A"/>
      <name val="Calibri"/>
      <family val="0"/>
      <charset val="1"/>
    </font>
    <font>
      <sz val="10"/>
      <color rgb="FF0000FF"/>
      <name val="Arial"/>
      <family val="2"/>
      <charset val="1"/>
    </font>
    <font>
      <b val="true"/>
      <sz val="10"/>
      <color rgb="FF1B7A3D"/>
      <name val="Arial"/>
      <family val="0"/>
      <charset val="1"/>
    </font>
    <font>
      <sz val="10"/>
      <color theme="1"/>
      <name val="Arial"/>
      <family val="2"/>
      <charset val="1"/>
    </font>
    <font>
      <b val="true"/>
      <sz val="11"/>
      <color rgb="FF1B2A4A"/>
      <name val="Arial"/>
      <family val="2"/>
      <charset val="1"/>
    </font>
  </fonts>
  <fills count="17">
    <fill>
      <patternFill patternType="none"/>
    </fill>
    <fill>
      <patternFill patternType="gray125"/>
    </fill>
    <fill>
      <patternFill patternType="solid">
        <fgColor rgb="FF1B2A4A"/>
        <bgColor rgb="FF2C3E50"/>
      </patternFill>
    </fill>
    <fill>
      <patternFill patternType="solid">
        <fgColor rgb="FF2E5090"/>
        <bgColor rgb="FF2C3E50"/>
      </patternFill>
    </fill>
    <fill>
      <patternFill patternType="solid">
        <fgColor rgb="FFD6E4F0"/>
        <bgColor rgb="FFD9D9D9"/>
      </patternFill>
    </fill>
    <fill>
      <patternFill patternType="solid">
        <fgColor rgb="FFFFFFFF"/>
        <bgColor rgb="FFFFFDE7"/>
      </patternFill>
    </fill>
    <fill>
      <patternFill patternType="solid">
        <fgColor rgb="FF27AE60"/>
        <bgColor rgb="FF1B7A3D"/>
      </patternFill>
    </fill>
    <fill>
      <patternFill patternType="solid">
        <fgColor rgb="FF4A90D9"/>
        <bgColor rgb="FF666699"/>
      </patternFill>
    </fill>
    <fill>
      <patternFill patternType="solid">
        <fgColor rgb="FFF39C12"/>
        <bgColor rgb="FFFFCC00"/>
      </patternFill>
    </fill>
    <fill>
      <patternFill patternType="solid">
        <fgColor rgb="FFEBF1F8"/>
        <bgColor rgb="FFEAF7EE"/>
      </patternFill>
    </fill>
    <fill>
      <patternFill patternType="solid">
        <fgColor rgb="FFFDF6E3"/>
        <bgColor rgb="FFFEF5E7"/>
      </patternFill>
    </fill>
    <fill>
      <patternFill patternType="solid">
        <fgColor rgb="FFE8F5E9"/>
        <bgColor rgb="FFEAF7EE"/>
      </patternFill>
    </fill>
    <fill>
      <patternFill patternType="solid">
        <fgColor rgb="FFFEF5E7"/>
        <bgColor rgb="FFFDF6E3"/>
      </patternFill>
    </fill>
    <fill>
      <patternFill patternType="solid">
        <fgColor rgb="FFFFFDE7"/>
        <bgColor rgb="FFFDF6E3"/>
      </patternFill>
    </fill>
    <fill>
      <patternFill patternType="solid">
        <fgColor rgb="FFEAF7EE"/>
        <bgColor rgb="FFE8F5E9"/>
      </patternFill>
    </fill>
    <fill>
      <patternFill patternType="solid">
        <fgColor rgb="FFF5F5F5"/>
        <bgColor rgb="FFEBF1F8"/>
      </patternFill>
    </fill>
    <fill>
      <patternFill patternType="solid">
        <fgColor rgb="FFFDEDEC"/>
        <bgColor rgb="FFFDECEA"/>
      </patternFill>
    </fill>
  </fills>
  <borders count="9">
    <border diagonalUp="false" diagonalDown="false">
      <left/>
      <right/>
      <top/>
      <bottom/>
      <diagonal/>
    </border>
    <border diagonalUp="false" diagonalDown="false">
      <left/>
      <right/>
      <top/>
      <bottom style="medium">
        <color rgb="FF1B2A4A"/>
      </bottom>
      <diagonal/>
    </border>
    <border diagonalUp="false" diagonalDown="false">
      <left style="thin">
        <color rgb="FFE0C97F"/>
      </left>
      <right style="thin">
        <color rgb="FFE0C97F"/>
      </right>
      <top style="thin">
        <color rgb="FFE0C97F"/>
      </top>
      <bottom style="thin">
        <color rgb="FFE0C97F"/>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right/>
      <top style="thin">
        <color rgb="FFD9D9D9"/>
      </top>
      <bottom/>
      <diagonal/>
    </border>
    <border diagonalUp="false" diagonalDown="false">
      <left/>
      <right/>
      <top style="medium">
        <color rgb="FF1B2A4A"/>
      </top>
      <bottom/>
      <diagonal/>
    </border>
    <border diagonalUp="false" diagonalDown="false">
      <left style="thin">
        <color rgb="FFD9D9D9"/>
      </left>
      <right style="thin"/>
      <top style="thin">
        <color rgb="FFD9D9D9"/>
      </top>
      <bottom style="thin">
        <color rgb="FFD9D9D9"/>
      </bottom>
      <diagonal/>
    </border>
    <border diagonalUp="false" diagonalDown="false">
      <left style="thin">
        <color rgb="FFD9D9D9"/>
      </left>
      <right style="thin">
        <color rgb="FFD9D9D9"/>
      </right>
      <top style="thin">
        <color rgb="FFD9D9D9"/>
      </top>
      <bottom style="thin"/>
      <diagonal/>
    </border>
    <border diagonalUp="false" diagonalDown="false">
      <left style="thin">
        <color rgb="FFD9D9D9"/>
      </left>
      <right style="thin"/>
      <top style="thin">
        <color rgb="FFD9D9D9"/>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3" borderId="0" xfId="0" applyFont="true" applyBorder="true" applyAlignment="true" applyProtection="false">
      <alignment horizontal="center" vertical="center" textRotation="0" wrapText="true" indent="0"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4" fontId="7" fillId="5" borderId="0" xfId="0" applyFont="true" applyBorder="true" applyAlignment="false" applyProtection="false">
      <alignment horizontal="general" vertical="bottom" textRotation="0" wrapText="false" indent="0" shrinkToFit="false"/>
      <protection locked="true" hidden="false"/>
    </xf>
    <xf numFmtId="164" fontId="8" fillId="5" borderId="0" xfId="0" applyFont="true" applyBorder="true" applyAlignment="true" applyProtection="false">
      <alignment horizontal="left" vertical="center" textRotation="0" wrapText="true" indent="0" shrinkToFit="false"/>
      <protection locked="true" hidden="false"/>
    </xf>
    <xf numFmtId="164" fontId="9" fillId="6" borderId="0" xfId="0" applyFont="true" applyBorder="true" applyAlignment="true" applyProtection="false">
      <alignment horizontal="center" vertical="center" textRotation="0" wrapText="true" indent="0" shrinkToFit="false"/>
      <protection locked="true" hidden="false"/>
    </xf>
    <xf numFmtId="164" fontId="8" fillId="5" borderId="0" xfId="0" applyFont="true" applyBorder="true" applyAlignment="true" applyProtection="false">
      <alignment horizontal="left" vertical="top" textRotation="0" wrapText="true" indent="0" shrinkToFit="false"/>
      <protection locked="true" hidden="false"/>
    </xf>
    <xf numFmtId="164" fontId="9" fillId="7" borderId="0" xfId="0" applyFont="true" applyBorder="true" applyAlignment="true" applyProtection="false">
      <alignment horizontal="center" vertical="center" textRotation="0" wrapText="true" indent="0" shrinkToFit="false"/>
      <protection locked="true" hidden="false"/>
    </xf>
    <xf numFmtId="164" fontId="9" fillId="8"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10" fillId="9" borderId="0" xfId="0" applyFont="true" applyBorder="true" applyAlignment="true" applyProtection="false">
      <alignment horizontal="left" vertical="center" textRotation="0" wrapText="true" indent="0" shrinkToFit="false"/>
      <protection locked="true" hidden="false"/>
    </xf>
    <xf numFmtId="164" fontId="11" fillId="4" borderId="0" xfId="0" applyFont="true" applyBorder="true" applyAlignment="true" applyProtection="false">
      <alignment horizontal="left" vertical="center" textRotation="0" wrapText="false" indent="0" shrinkToFit="false"/>
      <protection locked="true" hidden="false"/>
    </xf>
    <xf numFmtId="164" fontId="12" fillId="10" borderId="2" xfId="0" applyFont="true" applyBorder="true" applyAlignment="true" applyProtection="false">
      <alignment horizontal="left" vertical="top" textRotation="0" wrapText="true" indent="0" shrinkToFit="false"/>
      <protection locked="true" hidden="false"/>
    </xf>
    <xf numFmtId="164" fontId="13" fillId="0" borderId="0" xfId="0" applyFont="true" applyBorder="true" applyAlignment="true" applyProtection="false">
      <alignment horizontal="center" vertical="center" textRotation="0" wrapText="true" indent="0" shrinkToFit="false"/>
      <protection locked="true" hidden="false"/>
    </xf>
    <xf numFmtId="165" fontId="14" fillId="9" borderId="3" xfId="0" applyFont="true" applyBorder="true" applyAlignment="true" applyProtection="false">
      <alignment horizontal="center" vertical="center" textRotation="0" wrapText="true" indent="0" shrinkToFit="false"/>
      <protection locked="true" hidden="false"/>
    </xf>
    <xf numFmtId="164" fontId="15" fillId="7" borderId="3" xfId="0" applyFont="true" applyBorder="true" applyAlignment="true" applyProtection="false">
      <alignment horizontal="center" vertical="center" textRotation="0" wrapText="true" indent="0" shrinkToFit="false"/>
      <protection locked="true" hidden="false"/>
    </xf>
    <xf numFmtId="164" fontId="7" fillId="11" borderId="3" xfId="0" applyFont="true" applyBorder="true" applyAlignment="false" applyProtection="false">
      <alignment horizontal="general" vertical="bottom" textRotation="0" wrapText="false" indent="0" shrinkToFit="false"/>
      <protection locked="true" hidden="false"/>
    </xf>
    <xf numFmtId="165" fontId="16" fillId="0" borderId="3" xfId="0" applyFont="true" applyBorder="true" applyAlignment="true" applyProtection="false">
      <alignment horizontal="right" vertical="center" textRotation="0" wrapText="false" indent="0" shrinkToFit="false"/>
      <protection locked="true" hidden="false"/>
    </xf>
    <xf numFmtId="166" fontId="16" fillId="0" borderId="3" xfId="0" applyFont="true" applyBorder="true" applyAlignment="true" applyProtection="false">
      <alignment horizontal="right" vertical="center" textRotation="0" wrapText="false" indent="0" shrinkToFit="false"/>
      <protection locked="true" hidden="false"/>
    </xf>
    <xf numFmtId="164" fontId="7" fillId="9" borderId="3" xfId="0" applyFont="true" applyBorder="true" applyAlignment="false" applyProtection="false">
      <alignment horizontal="general" vertical="bottom" textRotation="0" wrapText="false" indent="0" shrinkToFit="false"/>
      <protection locked="true" hidden="false"/>
    </xf>
    <xf numFmtId="164" fontId="7" fillId="12" borderId="3"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6" fontId="8" fillId="0" borderId="3" xfId="0" applyFont="true" applyBorder="true" applyAlignment="true" applyProtection="false">
      <alignment horizontal="right" vertical="center" textRotation="0" wrapText="false" indent="0" shrinkToFit="false"/>
      <protection locked="true" hidden="false"/>
    </xf>
    <xf numFmtId="167" fontId="16" fillId="0" borderId="3" xfId="0" applyFont="true" applyBorder="true" applyAlignment="true" applyProtection="false">
      <alignment horizontal="right" vertical="center" textRotation="0" wrapText="false" indent="0" shrinkToFit="false"/>
      <protection locked="true" hidden="false"/>
    </xf>
    <xf numFmtId="164" fontId="16" fillId="0" borderId="3" xfId="0" applyFont="true" applyBorder="true" applyAlignment="true" applyProtection="false">
      <alignment horizontal="left" vertical="center" textRotation="0" wrapText="true" indent="0" shrinkToFit="false"/>
      <protection locked="true" hidden="false"/>
    </xf>
    <xf numFmtId="164" fontId="7" fillId="0" borderId="3" xfId="0" applyFont="true" applyBorder="true" applyAlignment="false" applyProtection="false">
      <alignment horizontal="general" vertical="bottom" textRotation="0" wrapText="false" indent="0" shrinkToFit="false"/>
      <protection locked="true" hidden="false"/>
    </xf>
    <xf numFmtId="164" fontId="10" fillId="9" borderId="0" xfId="0" applyFont="true" applyBorder="true" applyAlignment="false" applyProtection="false">
      <alignment horizontal="general" vertical="bottom" textRotation="0" wrapText="false" indent="0" shrinkToFit="false"/>
      <protection locked="true" hidden="false"/>
    </xf>
    <xf numFmtId="164" fontId="17" fillId="0" borderId="0" xfId="0" applyFont="true" applyBorder="true" applyAlignment="true" applyProtection="false">
      <alignment horizontal="left" vertical="top" textRotation="0" wrapText="true" indent="0" shrinkToFit="false"/>
      <protection locked="true" hidden="false"/>
    </xf>
    <xf numFmtId="164" fontId="8" fillId="0" borderId="3" xfId="0" applyFont="true" applyBorder="true" applyAlignment="false" applyProtection="true">
      <alignment horizontal="general" vertical="bottom" textRotation="0" wrapText="false" indent="0" shrinkToFit="false"/>
      <protection locked="false" hidden="false"/>
    </xf>
    <xf numFmtId="165" fontId="18" fillId="13" borderId="3" xfId="0" applyFont="true" applyBorder="true" applyAlignment="true" applyProtection="true">
      <alignment horizontal="right" vertical="center" textRotation="0" wrapText="false" indent="0" shrinkToFit="false"/>
      <protection locked="false" hidden="false"/>
    </xf>
    <xf numFmtId="164" fontId="7" fillId="4" borderId="3" xfId="0" applyFont="true" applyBorder="true" applyAlignment="false" applyProtection="false">
      <alignment horizontal="general" vertical="bottom" textRotation="0" wrapText="false" indent="0" shrinkToFit="false"/>
      <protection locked="true" hidden="false"/>
    </xf>
    <xf numFmtId="165" fontId="7" fillId="4" borderId="3" xfId="0" applyFont="true" applyBorder="true" applyAlignment="true" applyProtection="false">
      <alignment horizontal="right" vertical="center" textRotation="0" wrapText="false" indent="0" shrinkToFit="false"/>
      <protection locked="true" hidden="false"/>
    </xf>
    <xf numFmtId="166" fontId="16" fillId="11" borderId="3" xfId="0" applyFont="true" applyBorder="true" applyAlignment="true" applyProtection="false">
      <alignment horizontal="right" vertical="center" textRotation="0" wrapText="false" indent="0" shrinkToFit="false"/>
      <protection locked="true" hidden="false"/>
    </xf>
    <xf numFmtId="166" fontId="16" fillId="9" borderId="3" xfId="0" applyFont="true" applyBorder="true" applyAlignment="true" applyProtection="false">
      <alignment horizontal="right" vertical="center" textRotation="0" wrapText="false" indent="0" shrinkToFit="false"/>
      <protection locked="true" hidden="false"/>
    </xf>
    <xf numFmtId="166" fontId="16" fillId="12" borderId="3" xfId="0" applyFont="true" applyBorder="true" applyAlignment="true" applyProtection="false">
      <alignment horizontal="right" vertical="center" textRotation="0" wrapText="false" indent="0" shrinkToFit="false"/>
      <protection locked="true" hidden="false"/>
    </xf>
    <xf numFmtId="166" fontId="16" fillId="4" borderId="3" xfId="0" applyFont="true" applyBorder="true" applyAlignment="true" applyProtection="false">
      <alignment horizontal="right" vertical="center" textRotation="0" wrapText="false" indent="0" shrinkToFit="false"/>
      <protection locked="true" hidden="false"/>
    </xf>
    <xf numFmtId="164" fontId="19" fillId="14" borderId="4" xfId="0" applyFont="true" applyBorder="true" applyAlignment="true" applyProtection="false">
      <alignment horizontal="left" vertical="center" textRotation="0" wrapText="true" indent="0" shrinkToFit="false"/>
      <protection locked="true" hidden="false"/>
    </xf>
    <xf numFmtId="164" fontId="10" fillId="9" borderId="5" xfId="0" applyFont="true" applyBorder="true" applyAlignment="true" applyProtection="false">
      <alignment horizontal="left" vertical="center" textRotation="0" wrapText="true" indent="0" shrinkToFit="false"/>
      <protection locked="true" hidden="false"/>
    </xf>
    <xf numFmtId="164" fontId="10" fillId="9" borderId="0" xfId="0" applyFont="true" applyBorder="false" applyAlignment="true" applyProtection="false">
      <alignment horizontal="left" vertical="center" textRotation="0" wrapText="true" indent="0" shrinkToFit="false"/>
      <protection locked="true" hidden="false"/>
    </xf>
    <xf numFmtId="164" fontId="15" fillId="7" borderId="6" xfId="0" applyFont="true" applyBorder="true" applyAlignment="true" applyProtection="false">
      <alignment horizontal="center" vertical="center" textRotation="0" wrapText="true" indent="0" shrinkToFit="false"/>
      <protection locked="true" hidden="false"/>
    </xf>
    <xf numFmtId="164" fontId="7" fillId="11" borderId="3" xfId="0" applyFont="true" applyBorder="true" applyAlignment="true" applyProtection="false">
      <alignment horizontal="center" vertical="bottom" textRotation="0" wrapText="false" indent="0" shrinkToFit="false"/>
      <protection locked="true" hidden="false"/>
    </xf>
    <xf numFmtId="164" fontId="8" fillId="11" borderId="3" xfId="0" applyFont="true" applyBorder="true" applyAlignment="false" applyProtection="false">
      <alignment horizontal="general" vertical="bottom" textRotation="0" wrapText="false" indent="0" shrinkToFit="false"/>
      <protection locked="true" hidden="false"/>
    </xf>
    <xf numFmtId="165" fontId="16" fillId="11" borderId="3" xfId="0" applyFont="true" applyBorder="true" applyAlignment="true" applyProtection="false">
      <alignment horizontal="right" vertical="center" textRotation="0" wrapText="false" indent="0" shrinkToFit="false"/>
      <protection locked="true" hidden="false"/>
    </xf>
    <xf numFmtId="165" fontId="8" fillId="11" borderId="3" xfId="0" applyFont="true" applyBorder="true" applyAlignment="true" applyProtection="false">
      <alignment horizontal="right" vertical="bottom" textRotation="0" wrapText="false" indent="0" shrinkToFit="false"/>
      <protection locked="true" hidden="false"/>
    </xf>
    <xf numFmtId="165" fontId="8" fillId="11" borderId="6" xfId="0" applyFont="true" applyBorder="true" applyAlignment="true" applyProtection="false">
      <alignment horizontal="right" vertical="bottom" textRotation="0" wrapText="false" indent="0" shrinkToFit="false"/>
      <protection locked="true" hidden="false"/>
    </xf>
    <xf numFmtId="164" fontId="7" fillId="9" borderId="3" xfId="0" applyFont="true" applyBorder="true" applyAlignment="true" applyProtection="false">
      <alignment horizontal="center" vertical="bottom" textRotation="0" wrapText="false" indent="0" shrinkToFit="false"/>
      <protection locked="true" hidden="false"/>
    </xf>
    <xf numFmtId="164" fontId="8" fillId="9" borderId="3" xfId="0" applyFont="true" applyBorder="true" applyAlignment="false" applyProtection="false">
      <alignment horizontal="general" vertical="bottom" textRotation="0" wrapText="false" indent="0" shrinkToFit="false"/>
      <protection locked="true" hidden="false"/>
    </xf>
    <xf numFmtId="165" fontId="16" fillId="9" borderId="3" xfId="0" applyFont="true" applyBorder="true" applyAlignment="true" applyProtection="false">
      <alignment horizontal="right" vertical="center" textRotation="0" wrapText="false" indent="0" shrinkToFit="false"/>
      <protection locked="true" hidden="false"/>
    </xf>
    <xf numFmtId="165" fontId="8" fillId="9" borderId="3" xfId="0" applyFont="true" applyBorder="true" applyAlignment="true" applyProtection="false">
      <alignment horizontal="right" vertical="bottom" textRotation="0" wrapText="false" indent="0" shrinkToFit="false"/>
      <protection locked="true" hidden="false"/>
    </xf>
    <xf numFmtId="165" fontId="8" fillId="9" borderId="6" xfId="0" applyFont="true" applyBorder="true" applyAlignment="true" applyProtection="false">
      <alignment horizontal="right" vertical="bottom" textRotation="0" wrapText="false" indent="0" shrinkToFit="false"/>
      <protection locked="true" hidden="false"/>
    </xf>
    <xf numFmtId="164" fontId="7" fillId="12" borderId="3" xfId="0" applyFont="true" applyBorder="true" applyAlignment="true" applyProtection="false">
      <alignment horizontal="center" vertical="bottom" textRotation="0" wrapText="false" indent="0" shrinkToFit="false"/>
      <protection locked="true" hidden="false"/>
    </xf>
    <xf numFmtId="164" fontId="8" fillId="12" borderId="3" xfId="0" applyFont="true" applyBorder="true" applyAlignment="false" applyProtection="false">
      <alignment horizontal="general" vertical="bottom" textRotation="0" wrapText="false" indent="0" shrinkToFit="false"/>
      <protection locked="true" hidden="false"/>
    </xf>
    <xf numFmtId="165" fontId="16" fillId="12" borderId="3" xfId="0" applyFont="true" applyBorder="true" applyAlignment="true" applyProtection="false">
      <alignment horizontal="right" vertical="center" textRotation="0" wrapText="false" indent="0" shrinkToFit="false"/>
      <protection locked="true" hidden="false"/>
    </xf>
    <xf numFmtId="165" fontId="8" fillId="12" borderId="3" xfId="0" applyFont="true" applyBorder="true" applyAlignment="true" applyProtection="false">
      <alignment horizontal="right" vertical="bottom" textRotation="0" wrapText="false" indent="0" shrinkToFit="false"/>
      <protection locked="true" hidden="false"/>
    </xf>
    <xf numFmtId="165" fontId="8" fillId="12" borderId="6" xfId="0" applyFont="true" applyBorder="true" applyAlignment="true" applyProtection="false">
      <alignment horizontal="right" vertical="bottom" textRotation="0" wrapText="false" indent="0" shrinkToFit="false"/>
      <protection locked="true" hidden="false"/>
    </xf>
    <xf numFmtId="164" fontId="7" fillId="15" borderId="7" xfId="0" applyFont="true" applyBorder="true" applyAlignment="true" applyProtection="false">
      <alignment horizontal="center" vertical="bottom" textRotation="0" wrapText="false" indent="0" shrinkToFit="false"/>
      <protection locked="true" hidden="false"/>
    </xf>
    <xf numFmtId="164" fontId="8" fillId="15" borderId="7" xfId="0" applyFont="true" applyBorder="true" applyAlignment="false" applyProtection="false">
      <alignment horizontal="general" vertical="bottom" textRotation="0" wrapText="false" indent="0" shrinkToFit="false"/>
      <protection locked="true" hidden="false"/>
    </xf>
    <xf numFmtId="165" fontId="20" fillId="15" borderId="7" xfId="0" applyFont="true" applyBorder="true" applyAlignment="true" applyProtection="false">
      <alignment horizontal="right" vertical="bottom" textRotation="0" wrapText="false" indent="0" shrinkToFit="false"/>
      <protection locked="true" hidden="false"/>
    </xf>
    <xf numFmtId="165" fontId="20" fillId="15" borderId="8" xfId="0" applyFont="true" applyBorder="true" applyAlignment="true" applyProtection="false">
      <alignment horizontal="right" vertical="bottom" textRotation="0" wrapText="false" indent="0" shrinkToFit="false"/>
      <protection locked="true" hidden="false"/>
    </xf>
    <xf numFmtId="165" fontId="7" fillId="11" borderId="3" xfId="0" applyFont="true" applyBorder="true" applyAlignment="true" applyProtection="false">
      <alignment horizontal="left" vertical="center" textRotation="0" wrapText="false" indent="0" shrinkToFit="false"/>
      <protection locked="true" hidden="false"/>
    </xf>
    <xf numFmtId="165" fontId="7" fillId="11" borderId="3" xfId="0" applyFont="true" applyBorder="true" applyAlignment="true" applyProtection="false">
      <alignment horizontal="right" vertical="center" textRotation="0" wrapText="false" indent="0" shrinkToFit="false"/>
      <protection locked="true" hidden="false"/>
    </xf>
    <xf numFmtId="165" fontId="16" fillId="0" borderId="3" xfId="0" applyFont="true" applyBorder="true" applyAlignment="true" applyProtection="false">
      <alignment horizontal="left" vertical="center" textRotation="0" wrapText="false" indent="0" shrinkToFit="false"/>
      <protection locked="true" hidden="false"/>
    </xf>
    <xf numFmtId="164" fontId="18" fillId="13" borderId="3" xfId="0" applyFont="true" applyBorder="true" applyAlignment="false" applyProtection="true">
      <alignment horizontal="general" vertical="bottom" textRotation="0" wrapText="false" indent="0" shrinkToFit="false"/>
      <protection locked="false" hidden="false"/>
    </xf>
    <xf numFmtId="168" fontId="16" fillId="0" borderId="3" xfId="0" applyFont="true" applyBorder="true" applyAlignment="true" applyProtection="false">
      <alignment horizontal="right"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13" borderId="3" xfId="0" applyFont="true" applyBorder="true" applyAlignment="false" applyProtection="true">
      <alignment horizontal="general" vertical="bottom" textRotation="0" wrapText="false" indent="0" shrinkToFit="false"/>
      <protection locked="false" hidden="false"/>
    </xf>
    <xf numFmtId="165" fontId="16" fillId="4" borderId="3" xfId="0" applyFont="true" applyBorder="true" applyAlignment="true" applyProtection="false">
      <alignment horizontal="right" vertical="center" textRotation="0" wrapText="false" indent="0" shrinkToFit="false"/>
      <protection locked="true" hidden="false"/>
    </xf>
    <xf numFmtId="169" fontId="16" fillId="0" borderId="3" xfId="0" applyFont="true" applyBorder="true" applyAlignment="true" applyProtection="false">
      <alignment horizontal="right"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70" fontId="16" fillId="0" borderId="3" xfId="0" applyFont="true" applyBorder="true" applyAlignment="true" applyProtection="false">
      <alignment horizontal="right" vertical="center" textRotation="0" wrapText="false" indent="0" shrinkToFit="false"/>
      <protection locked="true" hidden="false"/>
    </xf>
    <xf numFmtId="164" fontId="15" fillId="7" borderId="3" xfId="0" applyFont="true" applyBorder="true" applyAlignment="false" applyProtection="false">
      <alignment horizontal="general" vertical="bottom" textRotation="0" wrapText="false" indent="0" shrinkToFit="false"/>
      <protection locked="true" hidden="false"/>
    </xf>
    <xf numFmtId="164" fontId="8" fillId="5" borderId="3" xfId="0" applyFont="true" applyBorder="true" applyAlignment="false" applyProtection="true">
      <alignment horizontal="general" vertical="bottom" textRotation="0" wrapText="false" indent="0" shrinkToFit="false"/>
      <protection locked="false" hidden="false"/>
    </xf>
    <xf numFmtId="164" fontId="8" fillId="15" borderId="3" xfId="0" applyFont="true" applyBorder="true" applyAlignment="false" applyProtection="true">
      <alignment horizontal="general" vertical="bottom" textRotation="0" wrapText="false" indent="0" shrinkToFit="false"/>
      <protection locked="false" hidden="false"/>
    </xf>
    <xf numFmtId="164" fontId="7" fillId="16" borderId="3" xfId="0" applyFont="true" applyBorder="true" applyAlignment="false" applyProtection="false">
      <alignment horizontal="general" vertical="bottom" textRotation="0" wrapText="false" indent="0" shrinkToFit="false"/>
      <protection locked="true" hidden="false"/>
    </xf>
    <xf numFmtId="165" fontId="7" fillId="16" borderId="3" xfId="0" applyFont="true" applyBorder="true" applyAlignment="true" applyProtection="false">
      <alignment horizontal="right" vertical="center" textRotation="0" wrapText="false" indent="0" shrinkToFit="false"/>
      <protection locked="true" hidden="false"/>
    </xf>
    <xf numFmtId="164" fontId="6" fillId="4" borderId="3" xfId="0" applyFont="true" applyBorder="true" applyAlignment="false" applyProtection="false">
      <alignment horizontal="general" vertical="bottom" textRotation="0" wrapText="false" indent="0" shrinkToFit="false"/>
      <protection locked="true" hidden="false"/>
    </xf>
    <xf numFmtId="169" fontId="21" fillId="4" borderId="3" xfId="0" applyFont="true" applyBorder="true" applyAlignment="true" applyProtection="false">
      <alignment horizontal="right" vertical="center"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color rgb="FFB00020"/>
      </font>
      <fill>
        <patternFill>
          <bgColor rgb="FFFDECEA"/>
        </patternFill>
      </fill>
    </dxf>
  </dxfs>
  <colors>
    <indexedColors>
      <rgbColor rgb="FF000000"/>
      <rgbColor rgb="FFFFFFFF"/>
      <rgbColor rgb="FFFF0000"/>
      <rgbColor rgb="FF00FF00"/>
      <rgbColor rgb="FF0000FF"/>
      <rgbColor rgb="FFFEF5E7"/>
      <rgbColor rgb="FFFF00FF"/>
      <rgbColor rgb="FF00FFFF"/>
      <rgbColor rgb="FFB00020"/>
      <rgbColor rgb="FF1B7A3D"/>
      <rgbColor rgb="FF000080"/>
      <rgbColor rgb="FF808000"/>
      <rgbColor rgb="FF800080"/>
      <rgbColor rgb="FF008080"/>
      <rgbColor rgb="FFEBF1F8"/>
      <rgbColor rgb="FF7A7A7A"/>
      <rgbColor rgb="FF9999FF"/>
      <rgbColor rgb="FF993366"/>
      <rgbColor rgb="FFFFFDE7"/>
      <rgbColor rgb="FFEAF7EE"/>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8F5E9"/>
      <rgbColor rgb="FFD6E4F0"/>
      <rgbColor rgb="FFFDF6E3"/>
      <rgbColor rgb="FFF5F5F5"/>
      <rgbColor rgb="FFFDECEA"/>
      <rgbColor rgb="FFFDEDEC"/>
      <rgbColor rgb="FFE0C97F"/>
      <rgbColor rgb="FF4A90D9"/>
      <rgbColor rgb="FF33CCCC"/>
      <rgbColor rgb="FF99CC00"/>
      <rgbColor rgb="FFFFCC00"/>
      <rgbColor rgb="FFF39C12"/>
      <rgbColor rgb="FFFF6600"/>
      <rgbColor rgb="FF666699"/>
      <rgbColor rgb="FF888888"/>
      <rgbColor rgb="FF1B2A4A"/>
      <rgbColor rgb="FF27AE60"/>
      <rgbColor rgb="FF003300"/>
      <rgbColor rgb="FF333300"/>
      <rgbColor rgb="FF993300"/>
      <rgbColor rgb="FF993366"/>
      <rgbColor rgb="FF2E5090"/>
      <rgbColor rgb="FF2C3E5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5" customHeight="true" zeroHeight="false" outlineLevelRow="0" outlineLevelCol="0"/>
  <cols>
    <col collapsed="false" customWidth="true" hidden="false" outlineLevel="0" max="1" min="1" style="0" width="4.11"/>
    <col collapsed="false" customWidth="true" hidden="false" outlineLevel="0" max="9" min="2" style="0" width="22.22"/>
    <col collapsed="false" customWidth="true" hidden="false" outlineLevel="0" max="10" min="10" style="0" width="4.11"/>
  </cols>
  <sheetData>
    <row r="1" customFormat="false" ht="45" hidden="false" customHeight="true" outlineLevel="0" collapsed="false">
      <c r="A1" s="1" t="s">
        <v>0</v>
      </c>
      <c r="B1" s="1"/>
      <c r="C1" s="1"/>
      <c r="D1" s="1"/>
      <c r="E1" s="1"/>
      <c r="F1" s="1"/>
      <c r="G1" s="1"/>
      <c r="H1" s="1"/>
      <c r="I1" s="1"/>
      <c r="J1" s="1"/>
    </row>
    <row r="2" customFormat="false" ht="30" hidden="false" customHeight="true" outlineLevel="0" collapsed="false">
      <c r="A2" s="2" t="s">
        <v>1</v>
      </c>
      <c r="B2" s="2"/>
      <c r="C2" s="2"/>
      <c r="D2" s="2"/>
      <c r="E2" s="2"/>
      <c r="F2" s="2"/>
      <c r="G2" s="2"/>
      <c r="H2" s="2"/>
      <c r="I2" s="2"/>
      <c r="J2" s="2"/>
    </row>
    <row r="4" customFormat="false" ht="27.75" hidden="false" customHeight="true" outlineLevel="0" collapsed="false">
      <c r="A4" s="3" t="s">
        <v>2</v>
      </c>
      <c r="B4" s="3"/>
      <c r="C4" s="3"/>
      <c r="D4" s="3"/>
      <c r="E4" s="3"/>
      <c r="F4" s="3"/>
      <c r="G4" s="3"/>
      <c r="H4" s="3"/>
      <c r="I4" s="3"/>
      <c r="J4" s="3"/>
    </row>
    <row r="5" customFormat="false" ht="15" hidden="false" customHeight="true" outlineLevel="0" collapsed="false">
      <c r="B5" s="4" t="s">
        <v>3</v>
      </c>
      <c r="C5" s="4"/>
      <c r="D5" s="4"/>
      <c r="E5" s="4"/>
      <c r="F5" s="4"/>
      <c r="G5" s="4"/>
      <c r="H5" s="4"/>
      <c r="I5" s="4"/>
    </row>
    <row r="6" customFormat="false" ht="34.5" hidden="false" customHeight="true" outlineLevel="0" collapsed="false">
      <c r="B6" s="5" t="s">
        <v>4</v>
      </c>
      <c r="C6" s="5"/>
      <c r="D6" s="5"/>
      <c r="E6" s="5"/>
      <c r="F6" s="5"/>
      <c r="G6" s="5"/>
      <c r="H6" s="5"/>
      <c r="I6" s="5"/>
    </row>
    <row r="8" customFormat="false" ht="15" hidden="false" customHeight="true" outlineLevel="0" collapsed="false">
      <c r="B8" s="4" t="s">
        <v>5</v>
      </c>
      <c r="C8" s="4"/>
      <c r="D8" s="4"/>
      <c r="E8" s="4"/>
      <c r="F8" s="4"/>
      <c r="G8" s="4"/>
      <c r="H8" s="4"/>
      <c r="I8" s="4"/>
    </row>
    <row r="9" customFormat="false" ht="34.5" hidden="false" customHeight="true" outlineLevel="0" collapsed="false">
      <c r="B9" s="5" t="s">
        <v>6</v>
      </c>
      <c r="C9" s="5"/>
      <c r="D9" s="5"/>
      <c r="E9" s="5"/>
      <c r="F9" s="5"/>
      <c r="G9" s="5"/>
      <c r="H9" s="5"/>
      <c r="I9" s="5"/>
    </row>
    <row r="11" customFormat="false" ht="15" hidden="false" customHeight="true" outlineLevel="0" collapsed="false">
      <c r="B11" s="4" t="s">
        <v>7</v>
      </c>
      <c r="C11" s="4"/>
      <c r="D11" s="4"/>
      <c r="E11" s="4"/>
      <c r="F11" s="4"/>
      <c r="G11" s="4"/>
      <c r="H11" s="4"/>
      <c r="I11" s="4"/>
    </row>
    <row r="12" customFormat="false" ht="34.5" hidden="false" customHeight="true" outlineLevel="0" collapsed="false">
      <c r="B12" s="5" t="s">
        <v>8</v>
      </c>
      <c r="C12" s="5"/>
      <c r="D12" s="5"/>
      <c r="E12" s="5"/>
      <c r="F12" s="5"/>
      <c r="G12" s="5"/>
      <c r="H12" s="5"/>
      <c r="I12" s="5"/>
    </row>
    <row r="14" customFormat="false" ht="15" hidden="false" customHeight="true" outlineLevel="0" collapsed="false">
      <c r="B14" s="4" t="s">
        <v>9</v>
      </c>
      <c r="C14" s="4"/>
      <c r="D14" s="4"/>
      <c r="E14" s="4"/>
      <c r="F14" s="4"/>
      <c r="G14" s="4"/>
      <c r="H14" s="4"/>
      <c r="I14" s="4"/>
    </row>
    <row r="15" customFormat="false" ht="34.5" hidden="false" customHeight="true" outlineLevel="0" collapsed="false">
      <c r="B15" s="5" t="s">
        <v>10</v>
      </c>
      <c r="C15" s="5"/>
      <c r="D15" s="5"/>
      <c r="E15" s="5"/>
      <c r="F15" s="5"/>
      <c r="G15" s="5"/>
      <c r="H15" s="5"/>
      <c r="I15" s="5"/>
    </row>
    <row r="17" customFormat="false" ht="15" hidden="false" customHeight="true" outlineLevel="0" collapsed="false">
      <c r="B17" s="4" t="s">
        <v>11</v>
      </c>
      <c r="C17" s="4"/>
      <c r="D17" s="4"/>
      <c r="E17" s="4"/>
      <c r="F17" s="4"/>
      <c r="G17" s="4"/>
      <c r="H17" s="4"/>
      <c r="I17" s="4"/>
    </row>
    <row r="18" customFormat="false" ht="34.5" hidden="false" customHeight="true" outlineLevel="0" collapsed="false">
      <c r="B18" s="5" t="s">
        <v>12</v>
      </c>
      <c r="C18" s="5"/>
      <c r="D18" s="5"/>
      <c r="E18" s="5"/>
      <c r="F18" s="5"/>
      <c r="G18" s="5"/>
      <c r="H18" s="5"/>
      <c r="I18" s="5"/>
    </row>
    <row r="20" customFormat="false" ht="15" hidden="false" customHeight="true" outlineLevel="0" collapsed="false">
      <c r="B20" s="4" t="s">
        <v>13</v>
      </c>
      <c r="C20" s="4"/>
      <c r="D20" s="4"/>
      <c r="E20" s="4"/>
      <c r="F20" s="4"/>
      <c r="G20" s="4"/>
      <c r="H20" s="4"/>
      <c r="I20" s="4"/>
    </row>
    <row r="21" customFormat="false" ht="34.5" hidden="false" customHeight="true" outlineLevel="0" collapsed="false">
      <c r="B21" s="5" t="s">
        <v>14</v>
      </c>
      <c r="C21" s="5"/>
      <c r="D21" s="5"/>
      <c r="E21" s="5"/>
      <c r="F21" s="5"/>
      <c r="G21" s="5"/>
      <c r="H21" s="5"/>
      <c r="I21" s="5"/>
    </row>
    <row r="24" customFormat="false" ht="27.75" hidden="false" customHeight="true" outlineLevel="0" collapsed="false">
      <c r="A24" s="3" t="s">
        <v>15</v>
      </c>
      <c r="B24" s="3"/>
      <c r="C24" s="3"/>
      <c r="D24" s="3"/>
      <c r="E24" s="3"/>
      <c r="F24" s="3"/>
      <c r="G24" s="3"/>
      <c r="H24" s="3"/>
      <c r="I24" s="3"/>
      <c r="J24" s="3"/>
    </row>
    <row r="25" customFormat="false" ht="27.75" hidden="false" customHeight="true" outlineLevel="0" collapsed="false">
      <c r="B25" s="6" t="s">
        <v>16</v>
      </c>
      <c r="C25" s="6"/>
      <c r="D25" s="6"/>
      <c r="E25" s="6"/>
      <c r="F25" s="6"/>
      <c r="G25" s="6"/>
      <c r="H25" s="6"/>
      <c r="I25" s="6"/>
    </row>
    <row r="26" customFormat="false" ht="45" hidden="false" customHeight="true" outlineLevel="0" collapsed="false">
      <c r="B26" s="7" t="s">
        <v>17</v>
      </c>
      <c r="C26" s="7"/>
      <c r="D26" s="7"/>
      <c r="E26" s="7"/>
      <c r="F26" s="7"/>
      <c r="G26" s="7"/>
      <c r="H26" s="7"/>
      <c r="I26" s="7"/>
    </row>
    <row r="28" customFormat="false" ht="27.75" hidden="false" customHeight="true" outlineLevel="0" collapsed="false">
      <c r="B28" s="8" t="s">
        <v>18</v>
      </c>
      <c r="C28" s="8"/>
      <c r="D28" s="8"/>
      <c r="E28" s="8"/>
      <c r="F28" s="8"/>
      <c r="G28" s="8"/>
      <c r="H28" s="8"/>
      <c r="I28" s="8"/>
    </row>
    <row r="29" customFormat="false" ht="45" hidden="false" customHeight="true" outlineLevel="0" collapsed="false">
      <c r="B29" s="5" t="s">
        <v>19</v>
      </c>
      <c r="C29" s="5"/>
      <c r="D29" s="5"/>
      <c r="E29" s="5"/>
      <c r="F29" s="5"/>
      <c r="G29" s="5"/>
      <c r="H29" s="5"/>
      <c r="I29" s="5"/>
    </row>
    <row r="31" customFormat="false" ht="27.75" hidden="false" customHeight="true" outlineLevel="0" collapsed="false">
      <c r="B31" s="9" t="s">
        <v>20</v>
      </c>
      <c r="C31" s="9"/>
      <c r="D31" s="9"/>
      <c r="E31" s="9"/>
      <c r="F31" s="9"/>
      <c r="G31" s="9"/>
      <c r="H31" s="9"/>
      <c r="I31" s="9"/>
    </row>
    <row r="32" customFormat="false" ht="45" hidden="false" customHeight="true" outlineLevel="0" collapsed="false">
      <c r="B32" s="5" t="s">
        <v>21</v>
      </c>
      <c r="C32" s="5"/>
      <c r="D32" s="5"/>
      <c r="E32" s="5"/>
      <c r="F32" s="5"/>
      <c r="G32" s="5"/>
      <c r="H32" s="5"/>
      <c r="I32" s="5"/>
    </row>
    <row r="35" customFormat="false" ht="27.75" hidden="false" customHeight="true" outlineLevel="0" collapsed="false">
      <c r="A35" s="3" t="s">
        <v>22</v>
      </c>
      <c r="B35" s="3"/>
      <c r="C35" s="3"/>
      <c r="D35" s="3"/>
      <c r="E35" s="3"/>
      <c r="F35" s="3"/>
      <c r="G35" s="3"/>
      <c r="H35" s="3"/>
      <c r="I35" s="3"/>
      <c r="J35" s="3"/>
    </row>
    <row r="36" customFormat="false" ht="15" hidden="false" customHeight="true" outlineLevel="0" collapsed="false">
      <c r="B36" s="10" t="s">
        <v>23</v>
      </c>
      <c r="C36" s="10"/>
      <c r="D36" s="10"/>
      <c r="E36" s="10"/>
      <c r="F36" s="10"/>
      <c r="G36" s="10"/>
      <c r="H36" s="10"/>
      <c r="I36" s="10"/>
    </row>
    <row r="37" customFormat="false" ht="30" hidden="false" customHeight="true" outlineLevel="0" collapsed="false">
      <c r="B37" s="11" t="s">
        <v>24</v>
      </c>
      <c r="C37" s="11"/>
      <c r="D37" s="11"/>
      <c r="E37" s="11"/>
      <c r="F37" s="11"/>
      <c r="G37" s="11"/>
      <c r="H37" s="11"/>
      <c r="I37" s="11"/>
    </row>
    <row r="39" customFormat="false" ht="15" hidden="false" customHeight="true" outlineLevel="0" collapsed="false">
      <c r="B39" s="10" t="s">
        <v>25</v>
      </c>
      <c r="C39" s="10"/>
      <c r="D39" s="10"/>
      <c r="E39" s="10"/>
      <c r="F39" s="10"/>
      <c r="G39" s="10"/>
      <c r="H39" s="10"/>
      <c r="I39" s="10"/>
    </row>
    <row r="40" customFormat="false" ht="30" hidden="false" customHeight="true" outlineLevel="0" collapsed="false">
      <c r="B40" s="11" t="s">
        <v>26</v>
      </c>
      <c r="C40" s="11"/>
      <c r="D40" s="11"/>
      <c r="E40" s="11"/>
      <c r="F40" s="11"/>
      <c r="G40" s="11"/>
      <c r="H40" s="11"/>
      <c r="I40" s="11"/>
    </row>
    <row r="42" customFormat="false" ht="15" hidden="false" customHeight="true" outlineLevel="0" collapsed="false">
      <c r="B42" s="10" t="s">
        <v>27</v>
      </c>
      <c r="C42" s="10"/>
      <c r="D42" s="10"/>
      <c r="E42" s="10"/>
      <c r="F42" s="10"/>
      <c r="G42" s="10"/>
      <c r="H42" s="10"/>
      <c r="I42" s="10"/>
    </row>
    <row r="43" customFormat="false" ht="30" hidden="false" customHeight="true" outlineLevel="0" collapsed="false">
      <c r="B43" s="11" t="s">
        <v>28</v>
      </c>
      <c r="C43" s="11"/>
      <c r="D43" s="11"/>
      <c r="E43" s="11"/>
      <c r="F43" s="11"/>
      <c r="G43" s="11"/>
      <c r="H43" s="11"/>
      <c r="I43" s="11"/>
    </row>
    <row r="46" customFormat="false" ht="15" hidden="false" customHeight="true" outlineLevel="0" collapsed="false">
      <c r="A46" s="12" t="s">
        <v>29</v>
      </c>
      <c r="B46" s="12"/>
      <c r="C46" s="12"/>
      <c r="D46" s="12"/>
      <c r="E46" s="12"/>
      <c r="F46" s="12"/>
      <c r="G46" s="12"/>
      <c r="H46" s="12"/>
      <c r="I46" s="12"/>
      <c r="J46" s="12"/>
    </row>
    <row r="48" customFormat="false" ht="15" hidden="false" customHeight="true" outlineLevel="0" collapsed="false">
      <c r="A48" s="12" t="s">
        <v>30</v>
      </c>
      <c r="B48" s="12"/>
      <c r="C48" s="12"/>
      <c r="D48" s="12"/>
      <c r="E48" s="12"/>
      <c r="F48" s="12"/>
      <c r="G48" s="12"/>
      <c r="H48" s="12"/>
      <c r="I48" s="12"/>
      <c r="J48" s="12"/>
    </row>
    <row r="50" customFormat="false" ht="19.5" hidden="false" customHeight="true" outlineLevel="0" collapsed="false">
      <c r="A50" s="13" t="s">
        <v>31</v>
      </c>
      <c r="B50" s="13"/>
      <c r="C50" s="13"/>
      <c r="D50" s="13"/>
      <c r="E50" s="13"/>
      <c r="F50" s="13"/>
      <c r="G50" s="13"/>
      <c r="H50" s="13"/>
      <c r="I50" s="13"/>
      <c r="J50" s="13"/>
    </row>
    <row r="51" customFormat="false" ht="15" hidden="false" customHeight="true" outlineLevel="0" collapsed="false">
      <c r="A51" s="14" t="s">
        <v>32</v>
      </c>
      <c r="B51" s="14"/>
      <c r="C51" s="14"/>
      <c r="D51" s="14"/>
      <c r="E51" s="14"/>
      <c r="F51" s="14"/>
      <c r="G51" s="14"/>
      <c r="H51" s="14"/>
      <c r="I51" s="14"/>
      <c r="J51" s="14"/>
    </row>
    <row r="52" customFormat="false" ht="15" hidden="false" customHeight="false" outlineLevel="0" collapsed="false">
      <c r="A52" s="14"/>
      <c r="B52" s="14"/>
      <c r="C52" s="14"/>
      <c r="D52" s="14"/>
      <c r="E52" s="14"/>
      <c r="F52" s="14"/>
      <c r="G52" s="14"/>
      <c r="H52" s="14"/>
      <c r="I52" s="14"/>
      <c r="J52" s="14"/>
    </row>
    <row r="53" customFormat="false" ht="15" hidden="false" customHeight="false" outlineLevel="0" collapsed="false">
      <c r="A53" s="14"/>
      <c r="B53" s="14"/>
      <c r="C53" s="14"/>
      <c r="D53" s="14"/>
      <c r="E53" s="14"/>
      <c r="F53" s="14"/>
      <c r="G53" s="14"/>
      <c r="H53" s="14"/>
      <c r="I53" s="14"/>
      <c r="J53" s="14"/>
    </row>
    <row r="54" customFormat="false" ht="15" hidden="false" customHeight="false" outlineLevel="0" collapsed="false">
      <c r="A54" s="14"/>
      <c r="B54" s="14"/>
      <c r="C54" s="14"/>
      <c r="D54" s="14"/>
      <c r="E54" s="14"/>
      <c r="F54" s="14"/>
      <c r="G54" s="14"/>
      <c r="H54" s="14"/>
      <c r="I54" s="14"/>
      <c r="J54" s="14"/>
    </row>
    <row r="55" customFormat="false" ht="15" hidden="false" customHeight="false" outlineLevel="0" collapsed="false">
      <c r="A55" s="14"/>
      <c r="B55" s="14"/>
      <c r="C55" s="14"/>
      <c r="D55" s="14"/>
      <c r="E55" s="14"/>
      <c r="F55" s="14"/>
      <c r="G55" s="14"/>
      <c r="H55" s="14"/>
      <c r="I55" s="14"/>
      <c r="J55" s="14"/>
    </row>
    <row r="56" customFormat="false" ht="15" hidden="false" customHeight="false" outlineLevel="0" collapsed="false">
      <c r="A56" s="14"/>
      <c r="B56" s="14"/>
      <c r="C56" s="14"/>
      <c r="D56" s="14"/>
      <c r="E56" s="14"/>
      <c r="F56" s="14"/>
      <c r="G56" s="14"/>
      <c r="H56" s="14"/>
      <c r="I56" s="14"/>
      <c r="J56" s="14"/>
    </row>
    <row r="57" customFormat="false" ht="15" hidden="false" customHeight="false" outlineLevel="0" collapsed="false">
      <c r="A57" s="14"/>
      <c r="B57" s="14"/>
      <c r="C57" s="14"/>
      <c r="D57" s="14"/>
      <c r="E57" s="14"/>
      <c r="F57" s="14"/>
      <c r="G57" s="14"/>
      <c r="H57" s="14"/>
      <c r="I57" s="14"/>
      <c r="J57" s="14"/>
    </row>
  </sheetData>
  <sheetProtection sheet="true" objects="true" scenarios="true" sort="false" autoFilter="false"/>
  <mergeCells count="33">
    <mergeCell ref="A1:J1"/>
    <mergeCell ref="A2:J2"/>
    <mergeCell ref="A4:J4"/>
    <mergeCell ref="B5:I5"/>
    <mergeCell ref="B6:I6"/>
    <mergeCell ref="B8:I8"/>
    <mergeCell ref="B9:I9"/>
    <mergeCell ref="B11:I11"/>
    <mergeCell ref="B12:I12"/>
    <mergeCell ref="B14:I14"/>
    <mergeCell ref="B15:I15"/>
    <mergeCell ref="B17:I17"/>
    <mergeCell ref="B18:I18"/>
    <mergeCell ref="B20:I20"/>
    <mergeCell ref="B21:I21"/>
    <mergeCell ref="A24:J24"/>
    <mergeCell ref="B25:I25"/>
    <mergeCell ref="B26:I26"/>
    <mergeCell ref="B28:I28"/>
    <mergeCell ref="B29:I29"/>
    <mergeCell ref="B31:I31"/>
    <mergeCell ref="B32:I32"/>
    <mergeCell ref="A35:J35"/>
    <mergeCell ref="B36:I36"/>
    <mergeCell ref="B37:I37"/>
    <mergeCell ref="B39:I39"/>
    <mergeCell ref="B40:I40"/>
    <mergeCell ref="B42:I42"/>
    <mergeCell ref="B43:I43"/>
    <mergeCell ref="A46:J46"/>
    <mergeCell ref="A48:J48"/>
    <mergeCell ref="A50:J50"/>
    <mergeCell ref="A51:J5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17" activeCellId="0" sqref="D17"/>
    </sheetView>
  </sheetViews>
  <sheetFormatPr defaultColWidth="8.66796875" defaultRowHeight="15" customHeight="true" zeroHeight="false" outlineLevelRow="0" outlineLevelCol="0"/>
  <cols>
    <col collapsed="false" customWidth="true" hidden="false" outlineLevel="0" max="1" min="1" style="0" width="4.11"/>
    <col collapsed="false" customWidth="true" hidden="false" outlineLevel="0" max="2" min="2" style="0" width="31.44"/>
    <col collapsed="false" customWidth="true" hidden="false" outlineLevel="0" max="4" min="3" style="0" width="17.56"/>
    <col collapsed="false" customWidth="true" hidden="false" outlineLevel="0" max="5" min="5" style="0" width="27.77"/>
    <col collapsed="false" customWidth="true" hidden="false" outlineLevel="0" max="6" min="6" style="0" width="16.67"/>
    <col collapsed="false" customWidth="true" hidden="false" outlineLevel="0" max="7" min="7" style="0" width="3.67"/>
    <col collapsed="false" customWidth="true" hidden="false" outlineLevel="0" max="8" min="8" style="0" width="27.77"/>
    <col collapsed="false" customWidth="true" hidden="false" outlineLevel="0" max="11" min="9" style="0" width="16"/>
    <col collapsed="false" customWidth="true" hidden="false" outlineLevel="0" max="12" min="12" style="0" width="4"/>
  </cols>
  <sheetData>
    <row r="1" customFormat="false" ht="45" hidden="false" customHeight="true" outlineLevel="0" collapsed="false">
      <c r="A1" s="1" t="s">
        <v>33</v>
      </c>
      <c r="B1" s="1"/>
      <c r="C1" s="1"/>
      <c r="D1" s="1"/>
      <c r="E1" s="1"/>
      <c r="F1" s="1"/>
      <c r="G1" s="1"/>
      <c r="H1" s="1"/>
      <c r="I1" s="1"/>
      <c r="J1" s="1"/>
      <c r="K1" s="1"/>
      <c r="L1" s="1"/>
    </row>
    <row r="2" customFormat="false" ht="30" hidden="false" customHeight="true" outlineLevel="0" collapsed="false">
      <c r="A2" s="2" t="s">
        <v>34</v>
      </c>
      <c r="B2" s="2"/>
      <c r="C2" s="2"/>
      <c r="D2" s="2"/>
      <c r="E2" s="2"/>
      <c r="F2" s="2"/>
      <c r="G2" s="2"/>
      <c r="H2" s="2"/>
      <c r="I2" s="2"/>
      <c r="J2" s="2"/>
      <c r="K2" s="2"/>
      <c r="L2" s="2"/>
    </row>
    <row r="3" customFormat="false" ht="14.25" hidden="false" customHeight="true" outlineLevel="0" collapsed="false"/>
    <row r="4" customFormat="false" ht="27.75" hidden="false" customHeight="true" outlineLevel="0" collapsed="false">
      <c r="A4" s="3" t="s">
        <v>35</v>
      </c>
      <c r="B4" s="3"/>
      <c r="C4" s="3"/>
      <c r="D4" s="3"/>
      <c r="E4" s="3"/>
      <c r="F4" s="3"/>
      <c r="G4" s="3"/>
      <c r="H4" s="3"/>
      <c r="I4" s="3"/>
      <c r="J4" s="3"/>
      <c r="K4" s="3"/>
      <c r="L4" s="3"/>
    </row>
    <row r="5" customFormat="false" ht="15" hidden="false" customHeight="true" outlineLevel="0" collapsed="false">
      <c r="B5" s="15" t="s">
        <v>36</v>
      </c>
      <c r="C5" s="15"/>
      <c r="E5" s="15" t="s">
        <v>37</v>
      </c>
      <c r="F5" s="15"/>
      <c r="H5" s="15" t="s">
        <v>38</v>
      </c>
      <c r="I5" s="15"/>
    </row>
    <row r="6" customFormat="false" ht="19.5" hidden="false" customHeight="true" outlineLevel="0" collapsed="false">
      <c r="B6" s="16" t="n">
        <f aca="false">'Income &amp; Accounts'!C10</f>
        <v>0</v>
      </c>
      <c r="C6" s="16"/>
      <c r="E6" s="16" t="n">
        <f aca="false">'Income &amp; Accounts'!D10</f>
        <v>0</v>
      </c>
      <c r="F6" s="16"/>
      <c r="H6" s="16" t="n">
        <f aca="false">'Income &amp; Accounts'!F10</f>
        <v>0</v>
      </c>
      <c r="I6" s="16"/>
    </row>
    <row r="7" customFormat="false" ht="14.25" hidden="false" customHeight="true" outlineLevel="0" collapsed="false"/>
    <row r="8" customFormat="false" ht="27.75" hidden="false" customHeight="true" outlineLevel="0" collapsed="false">
      <c r="A8" s="3" t="s">
        <v>39</v>
      </c>
      <c r="B8" s="3"/>
      <c r="C8" s="3"/>
      <c r="D8" s="3"/>
      <c r="E8" s="3"/>
      <c r="F8" s="3"/>
      <c r="G8" s="3"/>
      <c r="H8" s="3"/>
      <c r="I8" s="3"/>
      <c r="J8" s="3"/>
      <c r="K8" s="3"/>
      <c r="L8" s="3"/>
    </row>
    <row r="9" customFormat="false" ht="24.75" hidden="false" customHeight="true" outlineLevel="0" collapsed="false">
      <c r="A9" s="17"/>
      <c r="B9" s="17" t="s">
        <v>40</v>
      </c>
      <c r="C9" s="17" t="s">
        <v>41</v>
      </c>
      <c r="D9" s="17" t="s">
        <v>42</v>
      </c>
      <c r="E9" s="17" t="s">
        <v>43</v>
      </c>
    </row>
    <row r="10" customFormat="false" ht="15" hidden="false" customHeight="true" outlineLevel="0" collapsed="false">
      <c r="B10" s="18" t="s">
        <v>44</v>
      </c>
      <c r="C10" s="19" t="n">
        <f aca="false">'Income &amp; Accounts'!E15</f>
        <v>100</v>
      </c>
      <c r="D10" s="20" t="n">
        <f aca="false">'Income &amp; Accounts'!C15</f>
        <v>0</v>
      </c>
      <c r="E10" s="19" t="n">
        <f aca="false">'Income &amp; Accounts'!D15</f>
        <v>1200</v>
      </c>
    </row>
    <row r="11" customFormat="false" ht="15" hidden="false" customHeight="true" outlineLevel="0" collapsed="false">
      <c r="B11" s="21" t="s">
        <v>45</v>
      </c>
      <c r="C11" s="19" t="n">
        <f aca="false">'Income &amp; Accounts'!E16</f>
        <v>0</v>
      </c>
      <c r="D11" s="20" t="n">
        <f aca="false">'Income &amp; Accounts'!C16</f>
        <v>0</v>
      </c>
      <c r="E11" s="19" t="n">
        <f aca="false">'Income &amp; Accounts'!D16</f>
        <v>0</v>
      </c>
    </row>
    <row r="12" customFormat="false" ht="15" hidden="false" customHeight="true" outlineLevel="0" collapsed="false">
      <c r="B12" s="22" t="s">
        <v>46</v>
      </c>
      <c r="C12" s="19" t="n">
        <f aca="false">'Income &amp; Accounts'!E17</f>
        <v>0</v>
      </c>
      <c r="D12" s="20" t="n">
        <f aca="false">'Income &amp; Accounts'!C17</f>
        <v>1</v>
      </c>
      <c r="E12" s="19" t="n">
        <f aca="false">'Income &amp; Accounts'!D17</f>
        <v>0</v>
      </c>
    </row>
    <row r="13" customFormat="false" ht="14.25" hidden="false" customHeight="true" outlineLevel="0" collapsed="false"/>
    <row r="14" customFormat="false" ht="27.75" hidden="false" customHeight="true" outlineLevel="0" collapsed="false">
      <c r="A14" s="3" t="s">
        <v>47</v>
      </c>
      <c r="B14" s="3"/>
      <c r="C14" s="3"/>
      <c r="D14" s="3"/>
      <c r="E14" s="3"/>
      <c r="F14" s="3"/>
      <c r="G14" s="3"/>
      <c r="H14" s="3"/>
      <c r="I14" s="3"/>
      <c r="J14" s="3"/>
      <c r="K14" s="3"/>
      <c r="L14" s="3"/>
    </row>
    <row r="15" customFormat="false" ht="24.75" hidden="false" customHeight="true" outlineLevel="0" collapsed="false">
      <c r="A15" s="17"/>
      <c r="B15" s="17" t="s">
        <v>48</v>
      </c>
      <c r="C15" s="17" t="s">
        <v>49</v>
      </c>
      <c r="D15" s="17" t="s">
        <v>50</v>
      </c>
      <c r="E15" s="17" t="s">
        <v>51</v>
      </c>
      <c r="F15" s="17" t="s">
        <v>52</v>
      </c>
    </row>
    <row r="16" customFormat="false" ht="15" hidden="false" customHeight="true" outlineLevel="0" collapsed="false">
      <c r="B16" s="23" t="s">
        <v>53</v>
      </c>
      <c r="C16" s="20" t="n">
        <f aca="false">'Income &amp; Accounts'!C15</f>
        <v>0</v>
      </c>
      <c r="D16" s="24" t="n">
        <v>0.5</v>
      </c>
      <c r="E16" s="25" t="n">
        <f aca="false">C16-D16</f>
        <v>-0.5</v>
      </c>
      <c r="F16" s="26" t="str">
        <f aca="false">IF(ABS(E16)&lt;=0.05,"On Track",IF(E16&gt;0.05,"Over","Under"))</f>
        <v>Under</v>
      </c>
    </row>
    <row r="17" customFormat="false" ht="15" hidden="false" customHeight="true" outlineLevel="0" collapsed="false">
      <c r="B17" s="23" t="s">
        <v>54</v>
      </c>
      <c r="C17" s="20" t="n">
        <f aca="false">'Income &amp; Accounts'!C16</f>
        <v>0</v>
      </c>
      <c r="D17" s="24" t="n">
        <v>0.3</v>
      </c>
      <c r="E17" s="25" t="n">
        <f aca="false">C17-D17</f>
        <v>-0.3</v>
      </c>
      <c r="F17" s="26" t="str">
        <f aca="false">IF(ABS(E17)&lt;=0.05,"On Track",IF(E17&gt;0.05,"Over","Under"))</f>
        <v>Under</v>
      </c>
    </row>
    <row r="18" customFormat="false" ht="15" hidden="false" customHeight="true" outlineLevel="0" collapsed="false">
      <c r="B18" s="23" t="s">
        <v>55</v>
      </c>
      <c r="C18" s="20" t="n">
        <f aca="false">'Income &amp; Accounts'!C17</f>
        <v>1</v>
      </c>
      <c r="D18" s="24" t="n">
        <v>0.2</v>
      </c>
      <c r="E18" s="25" t="n">
        <f aca="false">C18-D18</f>
        <v>0.8</v>
      </c>
      <c r="F18" s="26" t="str">
        <f aca="false">IF(ABS(E18)&lt;=0.05,"On Track",IF(E18&gt;0.05,"Over","Under"))</f>
        <v>Over</v>
      </c>
    </row>
    <row r="19" customFormat="false" ht="14.25" hidden="false" customHeight="true" outlineLevel="0" collapsed="false"/>
    <row r="20" customFormat="false" ht="27.75" hidden="false" customHeight="true" outlineLevel="0" collapsed="false">
      <c r="A20" s="3" t="s">
        <v>56</v>
      </c>
      <c r="B20" s="3"/>
      <c r="C20" s="3"/>
      <c r="D20" s="3"/>
      <c r="E20" s="3"/>
      <c r="F20" s="3"/>
      <c r="G20" s="3"/>
      <c r="H20" s="3"/>
      <c r="I20" s="3"/>
      <c r="J20" s="3"/>
      <c r="K20" s="3"/>
      <c r="L20" s="3"/>
    </row>
    <row r="21" customFormat="false" ht="15" hidden="false" customHeight="true" outlineLevel="0" collapsed="false">
      <c r="B21" s="27" t="s">
        <v>57</v>
      </c>
      <c r="C21" s="19" t="n">
        <f aca="false">'Bills Tracker'!C3</f>
        <v>1200</v>
      </c>
      <c r="D21" s="27" t="s">
        <v>58</v>
      </c>
      <c r="E21" s="19" t="n">
        <f aca="false">'Bills Tracker'!E3</f>
        <v>100</v>
      </c>
    </row>
    <row r="22" customFormat="false" ht="15" hidden="false" customHeight="true" outlineLevel="0" collapsed="false">
      <c r="B22" s="23" t="s">
        <v>59</v>
      </c>
      <c r="C22" s="19" t="n">
        <f aca="false">'Bills Tracker'!C4</f>
        <v>0</v>
      </c>
      <c r="D22" s="23" t="s">
        <v>60</v>
      </c>
      <c r="E22" s="19" t="n">
        <f aca="false">'Bills Tracker'!E4</f>
        <v>0</v>
      </c>
    </row>
    <row r="23" customFormat="false" ht="14.25" hidden="false" customHeight="true" outlineLevel="0" collapsed="false"/>
    <row r="24" customFormat="false" ht="27.75" hidden="false" customHeight="true" outlineLevel="0" collapsed="false">
      <c r="A24" s="3" t="s">
        <v>61</v>
      </c>
      <c r="B24" s="3"/>
      <c r="C24" s="3"/>
      <c r="D24" s="3"/>
      <c r="E24" s="3"/>
      <c r="F24" s="3"/>
      <c r="G24" s="3"/>
      <c r="H24" s="3"/>
      <c r="I24" s="3"/>
      <c r="J24" s="3"/>
      <c r="K24" s="3"/>
      <c r="L24" s="3"/>
    </row>
    <row r="25" customFormat="false" ht="24.75" hidden="false" customHeight="true" outlineLevel="0" collapsed="false">
      <c r="B25" s="28" t="s">
        <v>62</v>
      </c>
      <c r="C25" s="28"/>
      <c r="D25" s="28"/>
      <c r="E25" s="28"/>
      <c r="F25" s="28"/>
      <c r="G25" s="28"/>
      <c r="H25" s="28"/>
      <c r="I25" s="28"/>
      <c r="J25" s="28"/>
      <c r="K25" s="28"/>
    </row>
    <row r="26" customFormat="false" ht="24.75" hidden="false" customHeight="true" outlineLevel="0" collapsed="false">
      <c r="B26" s="28" t="s">
        <v>63</v>
      </c>
      <c r="C26" s="28"/>
      <c r="D26" s="28"/>
      <c r="E26" s="28"/>
      <c r="F26" s="28"/>
      <c r="G26" s="28"/>
      <c r="H26" s="28"/>
      <c r="I26" s="28"/>
      <c r="J26" s="28"/>
      <c r="K26" s="28"/>
    </row>
    <row r="27" customFormat="false" ht="24.75" hidden="false" customHeight="true" outlineLevel="0" collapsed="false">
      <c r="B27" s="28" t="s">
        <v>64</v>
      </c>
      <c r="C27" s="28"/>
      <c r="D27" s="28"/>
      <c r="E27" s="28"/>
      <c r="F27" s="28"/>
      <c r="G27" s="28"/>
      <c r="H27" s="28"/>
      <c r="I27" s="28"/>
      <c r="J27" s="28"/>
      <c r="K27" s="28"/>
    </row>
    <row r="28" customFormat="false" ht="24.75" hidden="false" customHeight="true" outlineLevel="0" collapsed="false">
      <c r="B28" s="28" t="s">
        <v>65</v>
      </c>
      <c r="C28" s="28"/>
      <c r="D28" s="28"/>
      <c r="E28" s="28"/>
      <c r="F28" s="28"/>
      <c r="G28" s="28"/>
      <c r="H28" s="28"/>
      <c r="I28" s="28"/>
      <c r="J28" s="28"/>
      <c r="K28" s="28"/>
    </row>
    <row r="29" customFormat="false" ht="24.75" hidden="false" customHeight="true" outlineLevel="0" collapsed="false">
      <c r="B29" s="28" t="s">
        <v>66</v>
      </c>
      <c r="C29" s="28"/>
      <c r="D29" s="28"/>
      <c r="E29" s="28"/>
      <c r="F29" s="28"/>
      <c r="G29" s="28"/>
      <c r="H29" s="28"/>
      <c r="I29" s="28"/>
      <c r="J29" s="28"/>
      <c r="K29" s="28"/>
    </row>
    <row r="30" customFormat="false" ht="24.75" hidden="false" customHeight="true" outlineLevel="0" collapsed="false">
      <c r="B30" s="28" t="s">
        <v>67</v>
      </c>
      <c r="C30" s="28"/>
      <c r="D30" s="28"/>
      <c r="E30" s="28"/>
      <c r="F30" s="28"/>
      <c r="G30" s="28"/>
      <c r="H30" s="28"/>
      <c r="I30" s="28"/>
      <c r="J30" s="28"/>
      <c r="K30" s="28"/>
    </row>
    <row r="31" customFormat="false" ht="14.25" hidden="false" customHeight="true" outlineLevel="0" collapsed="false"/>
    <row r="32" customFormat="false" ht="14.25" hidden="false" customHeight="true" outlineLevel="0" collapsed="false">
      <c r="A32" s="29" t="s">
        <v>68</v>
      </c>
      <c r="B32" s="29"/>
      <c r="C32" s="29"/>
      <c r="D32" s="29"/>
      <c r="E32" s="29"/>
      <c r="F32" s="29"/>
      <c r="G32" s="29"/>
      <c r="H32" s="29"/>
      <c r="I32" s="29"/>
      <c r="J32" s="29"/>
      <c r="K32" s="29"/>
      <c r="L32" s="29"/>
    </row>
    <row r="33" customFormat="false" ht="14.25" hidden="false" customHeight="true" outlineLevel="0" collapsed="false">
      <c r="A33" s="29"/>
      <c r="B33" s="29"/>
      <c r="C33" s="29"/>
      <c r="D33" s="29"/>
      <c r="E33" s="29"/>
      <c r="F33" s="29"/>
      <c r="G33" s="29"/>
      <c r="H33" s="29"/>
      <c r="I33" s="29"/>
      <c r="J33" s="29"/>
      <c r="K33" s="29"/>
      <c r="L33" s="29"/>
    </row>
    <row r="34" customFormat="false" ht="14.25" hidden="false" customHeight="true" outlineLevel="0" collapsed="false"/>
    <row r="35" customFormat="false" ht="14.25" hidden="false" customHeight="true" outlineLevel="0" collapsed="false"/>
    <row r="36" customFormat="false" ht="14.25" hidden="false" customHeight="true" outlineLevel="0" collapsed="false"/>
    <row r="37" customFormat="false" ht="14.25" hidden="false" customHeight="true" outlineLevel="0" collapsed="false"/>
    <row r="38" customFormat="false" ht="14.25" hidden="false" customHeight="true" outlineLevel="0" collapsed="false"/>
    <row r="39" customFormat="false" ht="14.25" hidden="false" customHeight="true" outlineLevel="0" collapsed="false"/>
  </sheetData>
  <sheetProtection sheet="true" objects="true" scenarios="true" sort="false" autoFilter="false"/>
  <mergeCells count="20">
    <mergeCell ref="A1:L1"/>
    <mergeCell ref="A2:L2"/>
    <mergeCell ref="A4:L4"/>
    <mergeCell ref="B5:C5"/>
    <mergeCell ref="E5:F5"/>
    <mergeCell ref="H5:I5"/>
    <mergeCell ref="B6:C6"/>
    <mergeCell ref="E6:F6"/>
    <mergeCell ref="H6:I6"/>
    <mergeCell ref="A8:L8"/>
    <mergeCell ref="A14:L14"/>
    <mergeCell ref="A20:L20"/>
    <mergeCell ref="A24:L24"/>
    <mergeCell ref="B25:K25"/>
    <mergeCell ref="B26:K26"/>
    <mergeCell ref="B27:K27"/>
    <mergeCell ref="B28:K28"/>
    <mergeCell ref="B29:K29"/>
    <mergeCell ref="B30:K30"/>
    <mergeCell ref="A32:L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8" activeCellId="0" sqref="G8"/>
    </sheetView>
  </sheetViews>
  <sheetFormatPr defaultColWidth="8.66796875" defaultRowHeight="15" customHeight="true" zeroHeight="false" outlineLevelRow="0" outlineLevelCol="0"/>
  <cols>
    <col collapsed="false" customWidth="true" hidden="false" outlineLevel="0" max="1" min="1" style="0" width="7.44"/>
    <col collapsed="false" customWidth="true" hidden="false" outlineLevel="0" max="2" min="2" style="0" width="31.44"/>
    <col collapsed="false" customWidth="true" hidden="false" outlineLevel="0" max="7" min="3" style="0" width="17.56"/>
    <col collapsed="false" customWidth="true" hidden="false" outlineLevel="0" max="8" min="8" style="0" width="4.11"/>
    <col collapsed="false" customWidth="true" hidden="false" outlineLevel="0" max="10" min="9" style="0" width="18"/>
  </cols>
  <sheetData>
    <row r="1" customFormat="false" ht="45" hidden="false" customHeight="true" outlineLevel="0" collapsed="false">
      <c r="A1" s="1" t="s">
        <v>69</v>
      </c>
      <c r="B1" s="1"/>
      <c r="C1" s="1"/>
      <c r="D1" s="1"/>
      <c r="E1" s="1"/>
      <c r="F1" s="1"/>
      <c r="G1" s="1"/>
      <c r="H1" s="1"/>
      <c r="I1" s="1"/>
      <c r="J1" s="1"/>
    </row>
    <row r="2" customFormat="false" ht="30" hidden="false" customHeight="true" outlineLevel="0" collapsed="false">
      <c r="A2" s="2" t="s">
        <v>70</v>
      </c>
      <c r="B2" s="2"/>
      <c r="C2" s="2"/>
      <c r="D2" s="2"/>
      <c r="E2" s="2"/>
      <c r="F2" s="2"/>
      <c r="G2" s="2"/>
      <c r="H2" s="2"/>
      <c r="I2" s="2"/>
      <c r="J2" s="2"/>
    </row>
    <row r="4" customFormat="false" ht="27.75" hidden="false" customHeight="true" outlineLevel="0" collapsed="false">
      <c r="A4" s="3" t="s">
        <v>71</v>
      </c>
      <c r="B4" s="3"/>
      <c r="C4" s="3"/>
      <c r="D4" s="3"/>
      <c r="E4" s="3"/>
      <c r="F4" s="3"/>
      <c r="G4" s="3"/>
      <c r="H4" s="3"/>
      <c r="I4" s="3"/>
      <c r="J4" s="3"/>
    </row>
    <row r="5" customFormat="false" ht="24.75" hidden="false" customHeight="true" outlineLevel="0" collapsed="false">
      <c r="A5" s="17"/>
      <c r="B5" s="17" t="s">
        <v>72</v>
      </c>
      <c r="C5" s="17" t="s">
        <v>73</v>
      </c>
      <c r="D5" s="17" t="s">
        <v>74</v>
      </c>
      <c r="E5" s="17" t="s">
        <v>75</v>
      </c>
      <c r="F5" s="17" t="s">
        <v>76</v>
      </c>
    </row>
    <row r="6" customFormat="false" ht="15" hidden="false" customHeight="true" outlineLevel="0" collapsed="false">
      <c r="B6" s="30" t="s">
        <v>77</v>
      </c>
      <c r="C6" s="31"/>
      <c r="D6" s="19" t="n">
        <f aca="false">C6/12</f>
        <v>0</v>
      </c>
      <c r="E6" s="19" t="n">
        <f aca="false">C6/26</f>
        <v>0</v>
      </c>
      <c r="F6" s="19" t="n">
        <f aca="false">C6/52</f>
        <v>0</v>
      </c>
    </row>
    <row r="7" customFormat="false" ht="15" hidden="false" customHeight="true" outlineLevel="0" collapsed="false">
      <c r="B7" s="30" t="s">
        <v>78</v>
      </c>
      <c r="C7" s="31"/>
      <c r="D7" s="19" t="n">
        <f aca="false">C7/12</f>
        <v>0</v>
      </c>
      <c r="E7" s="19" t="n">
        <f aca="false">C7/26</f>
        <v>0</v>
      </c>
      <c r="F7" s="19" t="n">
        <f aca="false">C7/52</f>
        <v>0</v>
      </c>
    </row>
    <row r="8" customFormat="false" ht="15" hidden="false" customHeight="true" outlineLevel="0" collapsed="false">
      <c r="B8" s="30" t="s">
        <v>79</v>
      </c>
      <c r="C8" s="31"/>
      <c r="D8" s="19" t="n">
        <f aca="false">C8/12</f>
        <v>0</v>
      </c>
      <c r="E8" s="19" t="n">
        <f aca="false">C8/26</f>
        <v>0</v>
      </c>
      <c r="F8" s="19" t="n">
        <f aca="false">C8/52</f>
        <v>0</v>
      </c>
    </row>
    <row r="9" customFormat="false" ht="15" hidden="false" customHeight="true" outlineLevel="0" collapsed="false">
      <c r="B9" s="30" t="s">
        <v>80</v>
      </c>
      <c r="C9" s="31"/>
      <c r="D9" s="19" t="n">
        <f aca="false">C9/12</f>
        <v>0</v>
      </c>
      <c r="E9" s="19" t="n">
        <f aca="false">C9/26</f>
        <v>0</v>
      </c>
      <c r="F9" s="19" t="n">
        <f aca="false">C9/52</f>
        <v>0</v>
      </c>
    </row>
    <row r="10" customFormat="false" ht="15" hidden="false" customHeight="true" outlineLevel="0" collapsed="false">
      <c r="B10" s="32" t="s">
        <v>81</v>
      </c>
      <c r="C10" s="33" t="n">
        <f aca="false">SUM(C6:C9)</f>
        <v>0</v>
      </c>
      <c r="D10" s="33" t="n">
        <f aca="false">SUM(D6:D9)</f>
        <v>0</v>
      </c>
      <c r="E10" s="33" t="n">
        <f aca="false">SUM(E6:E9)</f>
        <v>0</v>
      </c>
      <c r="F10" s="33" t="n">
        <f aca="false">SUM(F6:F9)</f>
        <v>0</v>
      </c>
    </row>
    <row r="12" customFormat="false" ht="27.75" hidden="false" customHeight="true" outlineLevel="0" collapsed="false">
      <c r="A12" s="3" t="s">
        <v>82</v>
      </c>
      <c r="B12" s="3"/>
      <c r="C12" s="3"/>
      <c r="D12" s="3"/>
      <c r="E12" s="3"/>
      <c r="F12" s="3"/>
      <c r="G12" s="3"/>
      <c r="H12" s="3"/>
      <c r="I12" s="3"/>
      <c r="J12" s="3"/>
    </row>
    <row r="13" customFormat="false" ht="15" hidden="false" customHeight="true" outlineLevel="0" collapsed="false">
      <c r="A13" s="12" t="s">
        <v>83</v>
      </c>
      <c r="B13" s="12"/>
      <c r="C13" s="12"/>
      <c r="D13" s="12"/>
      <c r="E13" s="12"/>
      <c r="F13" s="12"/>
      <c r="G13" s="12"/>
      <c r="H13" s="12"/>
      <c r="I13" s="12"/>
      <c r="J13" s="12"/>
    </row>
    <row r="14" customFormat="false" ht="24.75" hidden="false" customHeight="true" outlineLevel="0" collapsed="false">
      <c r="A14" s="17"/>
      <c r="B14" s="17" t="s">
        <v>40</v>
      </c>
      <c r="C14" s="17" t="s">
        <v>42</v>
      </c>
      <c r="D14" s="17" t="s">
        <v>73</v>
      </c>
      <c r="E14" s="17" t="s">
        <v>74</v>
      </c>
      <c r="F14" s="17" t="s">
        <v>75</v>
      </c>
      <c r="G14" s="17" t="s">
        <v>76</v>
      </c>
    </row>
    <row r="15" customFormat="false" ht="15" hidden="false" customHeight="true" outlineLevel="0" collapsed="false">
      <c r="B15" s="18" t="s">
        <v>84</v>
      </c>
      <c r="C15" s="34" t="n">
        <f aca="false">IF(C10=0,0,'Bills Tracker'!C3/C10)</f>
        <v>0</v>
      </c>
      <c r="D15" s="19" t="n">
        <f aca="false">'Bills Tracker'!C3</f>
        <v>1200</v>
      </c>
      <c r="E15" s="19" t="n">
        <f aca="false">D15/12</f>
        <v>100</v>
      </c>
      <c r="F15" s="19" t="n">
        <f aca="false">D15/26</f>
        <v>46.1538461538462</v>
      </c>
      <c r="G15" s="19" t="n">
        <f aca="false">D15/52</f>
        <v>23.0769230769231</v>
      </c>
    </row>
    <row r="16" customFormat="false" ht="15" hidden="false" customHeight="true" outlineLevel="0" collapsed="false">
      <c r="B16" s="21" t="s">
        <v>85</v>
      </c>
      <c r="C16" s="35" t="n">
        <f aca="false">IF(C10=0,0,D16/C10)</f>
        <v>0</v>
      </c>
      <c r="D16" s="19" t="n">
        <f aca="false">'Spending Plan'!C25*52</f>
        <v>0</v>
      </c>
      <c r="E16" s="19" t="n">
        <f aca="false">D16/12</f>
        <v>0</v>
      </c>
      <c r="F16" s="19" t="n">
        <f aca="false">D16/26</f>
        <v>0</v>
      </c>
      <c r="G16" s="19" t="n">
        <f aca="false">D16/52</f>
        <v>0</v>
      </c>
    </row>
    <row r="17" customFormat="false" ht="15" hidden="false" customHeight="true" outlineLevel="0" collapsed="false">
      <c r="B17" s="22" t="s">
        <v>86</v>
      </c>
      <c r="C17" s="36" t="n">
        <f aca="false">1-C15-C16</f>
        <v>1</v>
      </c>
      <c r="D17" s="19" t="n">
        <f aca="false">C10*C17</f>
        <v>0</v>
      </c>
      <c r="E17" s="19" t="n">
        <f aca="false">D17/12</f>
        <v>0</v>
      </c>
      <c r="F17" s="19" t="n">
        <f aca="false">D17/26</f>
        <v>0</v>
      </c>
      <c r="G17" s="19" t="n">
        <f aca="false">D17/52</f>
        <v>0</v>
      </c>
    </row>
    <row r="18" customFormat="false" ht="15" hidden="false" customHeight="true" outlineLevel="0" collapsed="false">
      <c r="B18" s="32" t="s">
        <v>87</v>
      </c>
      <c r="C18" s="37" t="n">
        <f aca="false">C15+C16+C17</f>
        <v>1</v>
      </c>
      <c r="D18" s="33" t="n">
        <f aca="false">D15+D16+D17</f>
        <v>1200</v>
      </c>
      <c r="E18" s="33" t="n">
        <f aca="false">E15+E16+E17</f>
        <v>100</v>
      </c>
      <c r="F18" s="33" t="n">
        <f aca="false">F15+F16+F17</f>
        <v>46.1538461538462</v>
      </c>
      <c r="G18" s="33" t="n">
        <f aca="false">G15+G16+G17</f>
        <v>23.0769230769231</v>
      </c>
    </row>
    <row r="19" customFormat="false" ht="42" hidden="false" customHeight="true" outlineLevel="0" collapsed="false">
      <c r="B19" s="38" t="str">
        <f aca="false">IF(C17&lt;0,"⚠ WARNING: Your bills + spending exceed your income — savings is negative. Reduce your bills on the Bills Tracker tab, cut spending on the Spending Plan tab, or increase income.",IF(D17=0,"","✓ Your plan leaves "&amp;TEXT(C17,"0.0%")&amp;" ($"&amp;TEXT(D17,"#,##0")&amp;"/yr) for savings."))</f>
        <v/>
      </c>
      <c r="C19" s="38"/>
      <c r="D19" s="38"/>
      <c r="E19" s="38"/>
      <c r="F19" s="38"/>
      <c r="G19" s="38"/>
    </row>
    <row r="20" customFormat="false" ht="27.75" hidden="false" customHeight="true" outlineLevel="0" collapsed="false">
      <c r="A20" s="3" t="s">
        <v>47</v>
      </c>
      <c r="B20" s="3"/>
      <c r="C20" s="3"/>
      <c r="D20" s="3"/>
      <c r="E20" s="3"/>
      <c r="F20" s="3"/>
      <c r="G20" s="3"/>
      <c r="H20" s="3"/>
      <c r="I20" s="3"/>
      <c r="J20" s="3"/>
    </row>
    <row r="21" customFormat="false" ht="24.75" hidden="false" customHeight="true" outlineLevel="0" collapsed="false">
      <c r="A21" s="17"/>
      <c r="B21" s="17" t="s">
        <v>48</v>
      </c>
      <c r="C21" s="17" t="s">
        <v>49</v>
      </c>
      <c r="D21" s="17" t="s">
        <v>50</v>
      </c>
      <c r="E21" s="17" t="s">
        <v>51</v>
      </c>
      <c r="F21" s="17" t="s">
        <v>52</v>
      </c>
    </row>
    <row r="22" customFormat="false" ht="15" hidden="false" customHeight="true" outlineLevel="0" collapsed="false">
      <c r="B22" s="23" t="s">
        <v>88</v>
      </c>
      <c r="C22" s="20" t="n">
        <f aca="false">C15</f>
        <v>0</v>
      </c>
      <c r="D22" s="24" t="n">
        <v>0.5</v>
      </c>
      <c r="E22" s="20" t="n">
        <f aca="false">C22-D22</f>
        <v>-0.5</v>
      </c>
      <c r="F22" s="26" t="str">
        <f aca="false">IF(ABS(E22)&lt;=0.05,"On Track",IF(E22&gt;0.05,"Over Target","Under Target"))</f>
        <v>Under Target</v>
      </c>
    </row>
    <row r="23" customFormat="false" ht="15" hidden="false" customHeight="true" outlineLevel="0" collapsed="false">
      <c r="B23" s="23" t="s">
        <v>89</v>
      </c>
      <c r="C23" s="20" t="n">
        <f aca="false">C16</f>
        <v>0</v>
      </c>
      <c r="D23" s="24" t="n">
        <v>0.3</v>
      </c>
      <c r="E23" s="20" t="n">
        <f aca="false">C23-D23</f>
        <v>-0.3</v>
      </c>
      <c r="F23" s="26" t="str">
        <f aca="false">IF(ABS(E23)&lt;=0.05,"On Track",IF(E23&gt;0.05,"Over Target","Under Target"))</f>
        <v>Under Target</v>
      </c>
    </row>
    <row r="24" customFormat="false" ht="15" hidden="false" customHeight="true" outlineLevel="0" collapsed="false">
      <c r="B24" s="23" t="s">
        <v>55</v>
      </c>
      <c r="C24" s="20" t="n">
        <f aca="false">C17</f>
        <v>1</v>
      </c>
      <c r="D24" s="24" t="n">
        <v>0.2</v>
      </c>
      <c r="E24" s="20" t="n">
        <f aca="false">C24-D24</f>
        <v>0.8</v>
      </c>
      <c r="F24" s="26" t="str">
        <f aca="false">IF(ABS(E24)&lt;=0.05,"On Track",IF(E24&gt;0.05,"Over Target","Under Target"))</f>
        <v>Over Target</v>
      </c>
    </row>
    <row r="26" customFormat="false" ht="27.75" hidden="false" customHeight="true" outlineLevel="0" collapsed="false">
      <c r="A26" s="3" t="s">
        <v>90</v>
      </c>
      <c r="B26" s="3"/>
      <c r="C26" s="3"/>
      <c r="D26" s="3"/>
      <c r="E26" s="3"/>
      <c r="F26" s="3"/>
      <c r="G26" s="3"/>
      <c r="H26" s="3"/>
      <c r="I26" s="3"/>
      <c r="J26" s="3"/>
    </row>
    <row r="27" customFormat="false" ht="45" hidden="false" customHeight="true" outlineLevel="0" collapsed="false">
      <c r="A27" s="39" t="s">
        <v>91</v>
      </c>
      <c r="B27" s="39"/>
      <c r="C27" s="39"/>
      <c r="D27" s="39"/>
      <c r="E27" s="39"/>
      <c r="F27" s="39"/>
      <c r="G27" s="39"/>
      <c r="H27" s="40"/>
      <c r="I27" s="40"/>
      <c r="J27" s="40"/>
    </row>
    <row r="28" customFormat="false" ht="24.75" hidden="false" customHeight="true" outlineLevel="0" collapsed="false">
      <c r="A28" s="17" t="s">
        <v>92</v>
      </c>
      <c r="B28" s="17" t="s">
        <v>93</v>
      </c>
      <c r="C28" s="17" t="s">
        <v>76</v>
      </c>
      <c r="D28" s="17" t="s">
        <v>75</v>
      </c>
      <c r="E28" s="41" t="s">
        <v>74</v>
      </c>
    </row>
    <row r="29" customFormat="false" ht="15" hidden="false" customHeight="true" outlineLevel="0" collapsed="false">
      <c r="A29" s="42" t="n">
        <v>1</v>
      </c>
      <c r="B29" s="43" t="s">
        <v>94</v>
      </c>
      <c r="C29" s="44" t="n">
        <f aca="false">F10</f>
        <v>0</v>
      </c>
      <c r="D29" s="45" t="n">
        <f aca="false">E10</f>
        <v>0</v>
      </c>
      <c r="E29" s="46" t="n">
        <f aca="false">D10</f>
        <v>0</v>
      </c>
    </row>
    <row r="30" customFormat="false" ht="15" hidden="false" customHeight="true" outlineLevel="0" collapsed="false">
      <c r="A30" s="47" t="n">
        <v>2</v>
      </c>
      <c r="B30" s="48" t="s">
        <v>95</v>
      </c>
      <c r="C30" s="49" t="n">
        <f aca="false">G16</f>
        <v>0</v>
      </c>
      <c r="D30" s="50" t="n">
        <f aca="false">F16</f>
        <v>0</v>
      </c>
      <c r="E30" s="51" t="n">
        <f aca="false">E16</f>
        <v>0</v>
      </c>
    </row>
    <row r="31" customFormat="false" ht="15" hidden="false" customHeight="true" outlineLevel="0" collapsed="false">
      <c r="A31" s="52" t="n">
        <v>3</v>
      </c>
      <c r="B31" s="53" t="s">
        <v>96</v>
      </c>
      <c r="C31" s="54" t="n">
        <f aca="false">G17</f>
        <v>0</v>
      </c>
      <c r="D31" s="55" t="n">
        <f aca="false">F17</f>
        <v>0</v>
      </c>
      <c r="E31" s="56" t="n">
        <f aca="false">E17</f>
        <v>0</v>
      </c>
    </row>
    <row r="32" customFormat="false" ht="15" hidden="false" customHeight="true" outlineLevel="0" collapsed="false">
      <c r="A32" s="57" t="s">
        <v>97</v>
      </c>
      <c r="B32" s="58" t="s">
        <v>98</v>
      </c>
      <c r="C32" s="59" t="n">
        <f aca="false">G15</f>
        <v>23.0769230769231</v>
      </c>
      <c r="D32" s="59" t="n">
        <f aca="false">F15</f>
        <v>46.1538461538462</v>
      </c>
      <c r="E32" s="60" t="n">
        <f aca="false">E15</f>
        <v>100</v>
      </c>
    </row>
  </sheetData>
  <sheetProtection sheet="true" objects="true" scenarios="true" sort="false" autoFilter="false"/>
  <mergeCells count="9">
    <mergeCell ref="A1:J1"/>
    <mergeCell ref="A2:J2"/>
    <mergeCell ref="A4:J4"/>
    <mergeCell ref="A12:J12"/>
    <mergeCell ref="A13:J13"/>
    <mergeCell ref="B19:G19"/>
    <mergeCell ref="A20:J20"/>
    <mergeCell ref="A26:G26"/>
    <mergeCell ref="A27:G27"/>
  </mergeCells>
  <conditionalFormatting sqref="B19:G19">
    <cfRule type="expression" priority="2" aboveAverage="0" equalAverage="0" bottom="0" percent="0" rank="0" text="" dxfId="0">
      <formula>$C$17&lt;0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5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I59" activeCellId="0" sqref="I59"/>
    </sheetView>
  </sheetViews>
  <sheetFormatPr defaultColWidth="8.66796875" defaultRowHeight="15" customHeight="true" zeroHeight="false" outlineLevelRow="0" outlineLevelCol="0"/>
  <cols>
    <col collapsed="false" customWidth="true" hidden="false" outlineLevel="0" max="1" min="1" style="0" width="4.11"/>
    <col collapsed="false" customWidth="true" hidden="false" outlineLevel="0" max="2" min="2" style="0" width="37"/>
    <col collapsed="false" customWidth="true" hidden="false" outlineLevel="0" max="3" min="3" style="0" width="42.56"/>
    <col collapsed="false" customWidth="true" hidden="false" outlineLevel="0" max="4" min="4" style="0" width="27.77"/>
    <col collapsed="false" customWidth="true" hidden="false" outlineLevel="0" max="5" min="5" style="0" width="17.56"/>
    <col collapsed="false" customWidth="true" hidden="false" outlineLevel="0" max="6" min="6" style="0" width="13.88"/>
    <col collapsed="false" customWidth="true" hidden="false" outlineLevel="0" max="7" min="7" style="0" width="20.33"/>
    <col collapsed="false" customWidth="true" hidden="false" outlineLevel="0" max="8" min="8" style="0" width="17.56"/>
    <col collapsed="false" customWidth="true" hidden="false" outlineLevel="0" max="9" min="9" style="0" width="4.11"/>
  </cols>
  <sheetData>
    <row r="1" customFormat="false" ht="45" hidden="false" customHeight="true" outlineLevel="0" collapsed="false">
      <c r="A1" s="1" t="s">
        <v>99</v>
      </c>
      <c r="B1" s="1"/>
      <c r="C1" s="1"/>
      <c r="D1" s="1"/>
      <c r="E1" s="1"/>
      <c r="F1" s="1"/>
      <c r="G1" s="1"/>
      <c r="H1" s="1"/>
      <c r="I1" s="1"/>
    </row>
    <row r="2" customFormat="false" ht="30" hidden="false" customHeight="true" outlineLevel="0" collapsed="false">
      <c r="A2" s="2" t="s">
        <v>100</v>
      </c>
      <c r="B2" s="2"/>
      <c r="C2" s="2"/>
      <c r="D2" s="2"/>
      <c r="E2" s="2"/>
      <c r="F2" s="2"/>
      <c r="G2" s="2"/>
      <c r="H2" s="2"/>
      <c r="I2" s="2"/>
    </row>
    <row r="3" customFormat="false" ht="15" hidden="false" customHeight="true" outlineLevel="0" collapsed="false">
      <c r="B3" s="18" t="s">
        <v>101</v>
      </c>
      <c r="C3" s="61" t="n">
        <f aca="false">SUM(G8:G56)</f>
        <v>1200</v>
      </c>
      <c r="D3" s="18" t="s">
        <v>102</v>
      </c>
      <c r="E3" s="62" t="n">
        <f aca="false">C3/12</f>
        <v>100</v>
      </c>
    </row>
    <row r="4" customFormat="false" ht="15" hidden="false" customHeight="true" outlineLevel="0" collapsed="false">
      <c r="B4" s="23" t="s">
        <v>103</v>
      </c>
      <c r="C4" s="63" t="n">
        <f aca="false">SUMIF(H8:H56,"Need",G8:G56)</f>
        <v>0</v>
      </c>
      <c r="D4" s="23" t="s">
        <v>104</v>
      </c>
      <c r="E4" s="19" t="n">
        <f aca="false">SUMIF(H8:H56,"Want",G8:G56)</f>
        <v>0</v>
      </c>
    </row>
    <row r="6" customFormat="false" ht="31.5" hidden="false" customHeight="true" outlineLevel="0" collapsed="false">
      <c r="A6" s="12" t="s">
        <v>105</v>
      </c>
      <c r="B6" s="12"/>
      <c r="C6" s="12"/>
      <c r="D6" s="12"/>
      <c r="E6" s="12"/>
      <c r="F6" s="12"/>
      <c r="G6" s="12"/>
      <c r="H6" s="12"/>
      <c r="I6" s="12"/>
    </row>
    <row r="7" customFormat="false" ht="24.75" hidden="false" customHeight="true" outlineLevel="0" collapsed="false">
      <c r="A7" s="17"/>
      <c r="B7" s="17" t="s">
        <v>106</v>
      </c>
      <c r="C7" s="17" t="s">
        <v>107</v>
      </c>
      <c r="D7" s="17" t="s">
        <v>108</v>
      </c>
      <c r="E7" s="17" t="s">
        <v>109</v>
      </c>
      <c r="F7" s="17" t="s">
        <v>110</v>
      </c>
      <c r="G7" s="17" t="s">
        <v>111</v>
      </c>
      <c r="H7" s="17" t="s">
        <v>112</v>
      </c>
    </row>
    <row r="8" customFormat="false" ht="15" hidden="false" customHeight="true" outlineLevel="0" collapsed="false">
      <c r="B8" s="64" t="s">
        <v>113</v>
      </c>
      <c r="C8" s="64" t="s">
        <v>114</v>
      </c>
      <c r="D8" s="64" t="s">
        <v>115</v>
      </c>
      <c r="E8" s="31" t="n">
        <v>300</v>
      </c>
      <c r="F8" s="65" t="n">
        <f aca="false">IF(D8="Weekly",52,IF(D8="Fortnightly",26,IF(D8="Monthly",12,IF(D8="Quarterly",4,IF(D8="Annually",1,0)))))</f>
        <v>4</v>
      </c>
      <c r="G8" s="19" t="n">
        <f aca="false">E8*F8</f>
        <v>1200</v>
      </c>
      <c r="H8" s="64"/>
    </row>
    <row r="9" customFormat="false" ht="15" hidden="false" customHeight="true" outlineLevel="0" collapsed="false">
      <c r="B9" s="64"/>
      <c r="C9" s="64"/>
      <c r="D9" s="64"/>
      <c r="E9" s="31"/>
      <c r="F9" s="65" t="n">
        <f aca="false">IF(D9="Weekly",52,IF(D9="Fortnightly",26,IF(D9="Monthly",12,IF(D9="Quarterly",4,IF(D9="Annually",1,0)))))</f>
        <v>0</v>
      </c>
      <c r="G9" s="19" t="n">
        <f aca="false">E9*F9</f>
        <v>0</v>
      </c>
      <c r="H9" s="64"/>
    </row>
    <row r="10" customFormat="false" ht="15" hidden="false" customHeight="true" outlineLevel="0" collapsed="false">
      <c r="B10" s="64"/>
      <c r="C10" s="64"/>
      <c r="D10" s="64"/>
      <c r="E10" s="31"/>
      <c r="F10" s="65" t="n">
        <f aca="false">IF(D10="Weekly",52,IF(D10="Fortnightly",26,IF(D10="Monthly",12,IF(D10="Quarterly",4,IF(D10="Annually",1,0)))))</f>
        <v>0</v>
      </c>
      <c r="G10" s="19" t="n">
        <f aca="false">E10*F10</f>
        <v>0</v>
      </c>
      <c r="H10" s="64"/>
    </row>
    <row r="11" customFormat="false" ht="15" hidden="false" customHeight="true" outlineLevel="0" collapsed="false">
      <c r="B11" s="64"/>
      <c r="C11" s="64"/>
      <c r="D11" s="64"/>
      <c r="E11" s="31"/>
      <c r="F11" s="65" t="n">
        <f aca="false">IF(D11="Weekly",52,IF(D11="Fortnightly",26,IF(D11="Monthly",12,IF(D11="Quarterly",4,IF(D11="Annually",1,0)))))</f>
        <v>0</v>
      </c>
      <c r="G11" s="19" t="n">
        <f aca="false">E11*F11</f>
        <v>0</v>
      </c>
      <c r="H11" s="64"/>
    </row>
    <row r="12" customFormat="false" ht="15" hidden="false" customHeight="true" outlineLevel="0" collapsed="false">
      <c r="B12" s="64"/>
      <c r="C12" s="64"/>
      <c r="D12" s="64"/>
      <c r="E12" s="31"/>
      <c r="F12" s="65" t="n">
        <f aca="false">IF(D12="Weekly",52,IF(D12="Fortnightly",26,IF(D12="Monthly",12,IF(D12="Quarterly",4,IF(D12="Annually",1,0)))))</f>
        <v>0</v>
      </c>
      <c r="G12" s="19" t="n">
        <f aca="false">E12*F12</f>
        <v>0</v>
      </c>
      <c r="H12" s="64"/>
    </row>
    <row r="13" customFormat="false" ht="15" hidden="false" customHeight="true" outlineLevel="0" collapsed="false">
      <c r="B13" s="64"/>
      <c r="C13" s="64"/>
      <c r="D13" s="64"/>
      <c r="E13" s="31"/>
      <c r="F13" s="65" t="n">
        <f aca="false">IF(D13="Weekly",52,IF(D13="Fortnightly",26,IF(D13="Monthly",12,IF(D13="Quarterly",4,IF(D13="Annually",1,0)))))</f>
        <v>0</v>
      </c>
      <c r="G13" s="19" t="n">
        <f aca="false">E13*F13</f>
        <v>0</v>
      </c>
      <c r="H13" s="64"/>
    </row>
    <row r="14" customFormat="false" ht="15" hidden="false" customHeight="true" outlineLevel="0" collapsed="false">
      <c r="B14" s="64"/>
      <c r="C14" s="64"/>
      <c r="D14" s="64"/>
      <c r="E14" s="31"/>
      <c r="F14" s="65" t="n">
        <f aca="false">IF(D14="Weekly",52,IF(D14="Fortnightly",26,IF(D14="Monthly",12,IF(D14="Quarterly",4,IF(D14="Annually",1,0)))))</f>
        <v>0</v>
      </c>
      <c r="G14" s="19" t="n">
        <f aca="false">E14*F14</f>
        <v>0</v>
      </c>
      <c r="H14" s="64"/>
    </row>
    <row r="15" customFormat="false" ht="15" hidden="false" customHeight="true" outlineLevel="0" collapsed="false">
      <c r="B15" s="64"/>
      <c r="C15" s="64"/>
      <c r="D15" s="64"/>
      <c r="E15" s="31"/>
      <c r="F15" s="65" t="n">
        <f aca="false">IF(D15="Weekly",52,IF(D15="Fortnightly",26,IF(D15="Monthly",12,IF(D15="Quarterly",4,IF(D15="Annually",1,0)))))</f>
        <v>0</v>
      </c>
      <c r="G15" s="19" t="n">
        <f aca="false">E15*F15</f>
        <v>0</v>
      </c>
      <c r="H15" s="64"/>
    </row>
    <row r="16" customFormat="false" ht="15" hidden="false" customHeight="true" outlineLevel="0" collapsed="false">
      <c r="B16" s="64"/>
      <c r="C16" s="64"/>
      <c r="D16" s="64"/>
      <c r="E16" s="31"/>
      <c r="F16" s="65" t="n">
        <f aca="false">IF(D16="Weekly",52,IF(D16="Fortnightly",26,IF(D16="Monthly",12,IF(D16="Quarterly",4,IF(D16="Annually",1,0)))))</f>
        <v>0</v>
      </c>
      <c r="G16" s="19" t="n">
        <f aca="false">E16*F16</f>
        <v>0</v>
      </c>
      <c r="H16" s="64"/>
    </row>
    <row r="17" customFormat="false" ht="15" hidden="false" customHeight="true" outlineLevel="0" collapsed="false">
      <c r="B17" s="64"/>
      <c r="C17" s="64"/>
      <c r="D17" s="64"/>
      <c r="E17" s="31"/>
      <c r="F17" s="65" t="n">
        <f aca="false">IF(D17="Weekly",52,IF(D17="Fortnightly",26,IF(D17="Monthly",12,IF(D17="Quarterly",4,IF(D17="Annually",1,0)))))</f>
        <v>0</v>
      </c>
      <c r="G17" s="19" t="n">
        <f aca="false">E17*F17</f>
        <v>0</v>
      </c>
      <c r="H17" s="64"/>
    </row>
    <row r="18" customFormat="false" ht="15" hidden="false" customHeight="true" outlineLevel="0" collapsed="false">
      <c r="B18" s="64"/>
      <c r="C18" s="64"/>
      <c r="D18" s="64"/>
      <c r="E18" s="31"/>
      <c r="F18" s="65" t="n">
        <f aca="false">IF(D18="Weekly",52,IF(D18="Fortnightly",26,IF(D18="Monthly",12,IF(D18="Quarterly",4,IF(D18="Annually",1,0)))))</f>
        <v>0</v>
      </c>
      <c r="G18" s="19" t="n">
        <f aca="false">E18*F18</f>
        <v>0</v>
      </c>
      <c r="H18" s="64"/>
    </row>
    <row r="19" customFormat="false" ht="15" hidden="false" customHeight="true" outlineLevel="0" collapsed="false">
      <c r="B19" s="64"/>
      <c r="C19" s="64"/>
      <c r="D19" s="64"/>
      <c r="E19" s="31"/>
      <c r="F19" s="65" t="n">
        <f aca="false">IF(D19="Weekly",52,IF(D19="Fortnightly",26,IF(D19="Monthly",12,IF(D19="Quarterly",4,IF(D19="Annually",1,0)))))</f>
        <v>0</v>
      </c>
      <c r="G19" s="19" t="n">
        <f aca="false">E19*F19</f>
        <v>0</v>
      </c>
      <c r="H19" s="64"/>
    </row>
    <row r="20" customFormat="false" ht="15" hidden="false" customHeight="true" outlineLevel="0" collapsed="false">
      <c r="B20" s="64"/>
      <c r="C20" s="64"/>
      <c r="D20" s="64"/>
      <c r="E20" s="31"/>
      <c r="F20" s="65" t="n">
        <f aca="false">IF(D20="Weekly",52,IF(D20="Fortnightly",26,IF(D20="Monthly",12,IF(D20="Quarterly",4,IF(D20="Annually",1,0)))))</f>
        <v>0</v>
      </c>
      <c r="G20" s="19" t="n">
        <f aca="false">E20*F20</f>
        <v>0</v>
      </c>
      <c r="H20" s="64"/>
    </row>
    <row r="21" customFormat="false" ht="15" hidden="false" customHeight="true" outlineLevel="0" collapsed="false">
      <c r="B21" s="64"/>
      <c r="C21" s="64"/>
      <c r="D21" s="64"/>
      <c r="E21" s="31"/>
      <c r="F21" s="65" t="n">
        <f aca="false">IF(D21="Weekly",52,IF(D21="Fortnightly",26,IF(D21="Monthly",12,IF(D21="Quarterly",4,IF(D21="Annually",1,0)))))</f>
        <v>0</v>
      </c>
      <c r="G21" s="19" t="n">
        <f aca="false">E21*F21</f>
        <v>0</v>
      </c>
      <c r="H21" s="64"/>
    </row>
    <row r="22" customFormat="false" ht="15" hidden="false" customHeight="true" outlineLevel="0" collapsed="false">
      <c r="B22" s="64"/>
      <c r="C22" s="64"/>
      <c r="D22" s="64"/>
      <c r="E22" s="31"/>
      <c r="F22" s="65" t="n">
        <f aca="false">IF(D22="Weekly",52,IF(D22="Fortnightly",26,IF(D22="Monthly",12,IF(D22="Quarterly",4,IF(D22="Annually",1,0)))))</f>
        <v>0</v>
      </c>
      <c r="G22" s="19" t="n">
        <f aca="false">E22*F22</f>
        <v>0</v>
      </c>
      <c r="H22" s="64"/>
    </row>
    <row r="23" customFormat="false" ht="15" hidden="false" customHeight="true" outlineLevel="0" collapsed="false">
      <c r="B23" s="64"/>
      <c r="C23" s="64"/>
      <c r="D23" s="64"/>
      <c r="E23" s="31"/>
      <c r="F23" s="65" t="n">
        <f aca="false">IF(D23="Weekly",52,IF(D23="Fortnightly",26,IF(D23="Monthly",12,IF(D23="Quarterly",4,IF(D23="Annually",1,0)))))</f>
        <v>0</v>
      </c>
      <c r="G23" s="19" t="n">
        <f aca="false">E23*F23</f>
        <v>0</v>
      </c>
      <c r="H23" s="64"/>
    </row>
    <row r="24" customFormat="false" ht="15" hidden="false" customHeight="true" outlineLevel="0" collapsed="false">
      <c r="B24" s="64"/>
      <c r="C24" s="64"/>
      <c r="D24" s="64"/>
      <c r="E24" s="31"/>
      <c r="F24" s="65" t="n">
        <f aca="false">IF(D24="Weekly",52,IF(D24="Fortnightly",26,IF(D24="Monthly",12,IF(D24="Quarterly",4,IF(D24="Annually",1,0)))))</f>
        <v>0</v>
      </c>
      <c r="G24" s="19" t="n">
        <f aca="false">E24*F24</f>
        <v>0</v>
      </c>
      <c r="H24" s="64"/>
    </row>
    <row r="25" customFormat="false" ht="15" hidden="false" customHeight="true" outlineLevel="0" collapsed="false">
      <c r="B25" s="64"/>
      <c r="C25" s="64"/>
      <c r="D25" s="64"/>
      <c r="E25" s="31"/>
      <c r="F25" s="65" t="n">
        <f aca="false">IF(D25="Weekly",52,IF(D25="Fortnightly",26,IF(D25="Monthly",12,IF(D25="Quarterly",4,IF(D25="Annually",1,0)))))</f>
        <v>0</v>
      </c>
      <c r="G25" s="19" t="n">
        <f aca="false">E25*F25</f>
        <v>0</v>
      </c>
      <c r="H25" s="64"/>
    </row>
    <row r="26" customFormat="false" ht="15" hidden="false" customHeight="true" outlineLevel="0" collapsed="false">
      <c r="B26" s="64"/>
      <c r="C26" s="64"/>
      <c r="D26" s="64"/>
      <c r="E26" s="31"/>
      <c r="F26" s="65" t="n">
        <f aca="false">IF(D26="Weekly",52,IF(D26="Fortnightly",26,IF(D26="Monthly",12,IF(D26="Quarterly",4,IF(D26="Annually",1,0)))))</f>
        <v>0</v>
      </c>
      <c r="G26" s="19" t="n">
        <f aca="false">E26*F26</f>
        <v>0</v>
      </c>
      <c r="H26" s="64"/>
    </row>
    <row r="27" customFormat="false" ht="15" hidden="false" customHeight="true" outlineLevel="0" collapsed="false">
      <c r="B27" s="64"/>
      <c r="C27" s="64"/>
      <c r="D27" s="64"/>
      <c r="E27" s="31"/>
      <c r="F27" s="65" t="n">
        <f aca="false">IF(D27="Weekly",52,IF(D27="Fortnightly",26,IF(D27="Monthly",12,IF(D27="Quarterly",4,IF(D27="Annually",1,0)))))</f>
        <v>0</v>
      </c>
      <c r="G27" s="19" t="n">
        <f aca="false">E27*F27</f>
        <v>0</v>
      </c>
      <c r="H27" s="64"/>
    </row>
    <row r="28" customFormat="false" ht="15" hidden="false" customHeight="true" outlineLevel="0" collapsed="false">
      <c r="B28" s="64"/>
      <c r="C28" s="64"/>
      <c r="D28" s="64"/>
      <c r="E28" s="31"/>
      <c r="F28" s="65" t="n">
        <f aca="false">IF(D28="Weekly",52,IF(D28="Fortnightly",26,IF(D28="Monthly",12,IF(D28="Quarterly",4,IF(D28="Annually",1,0)))))</f>
        <v>0</v>
      </c>
      <c r="G28" s="19" t="n">
        <f aca="false">E28*F28</f>
        <v>0</v>
      </c>
      <c r="H28" s="64"/>
    </row>
    <row r="29" customFormat="false" ht="15" hidden="false" customHeight="true" outlineLevel="0" collapsed="false">
      <c r="B29" s="64"/>
      <c r="C29" s="64"/>
      <c r="D29" s="64"/>
      <c r="E29" s="31"/>
      <c r="F29" s="65" t="n">
        <f aca="false">IF(D29="Weekly",52,IF(D29="Fortnightly",26,IF(D29="Monthly",12,IF(D29="Quarterly",4,IF(D29="Annually",1,0)))))</f>
        <v>0</v>
      </c>
      <c r="G29" s="19" t="n">
        <f aca="false">E29*F29</f>
        <v>0</v>
      </c>
      <c r="H29" s="64"/>
    </row>
    <row r="30" customFormat="false" ht="15" hidden="false" customHeight="true" outlineLevel="0" collapsed="false">
      <c r="B30" s="64"/>
      <c r="C30" s="64"/>
      <c r="D30" s="64"/>
      <c r="E30" s="31"/>
      <c r="F30" s="65" t="n">
        <f aca="false">IF(D30="Weekly",52,IF(D30="Fortnightly",26,IF(D30="Monthly",12,IF(D30="Quarterly",4,IF(D30="Annually",1,0)))))</f>
        <v>0</v>
      </c>
      <c r="G30" s="19" t="n">
        <f aca="false">E30*F30</f>
        <v>0</v>
      </c>
      <c r="H30" s="64"/>
    </row>
    <row r="31" customFormat="false" ht="15" hidden="false" customHeight="true" outlineLevel="0" collapsed="false">
      <c r="B31" s="64"/>
      <c r="C31" s="64"/>
      <c r="D31" s="64"/>
      <c r="E31" s="31"/>
      <c r="F31" s="65" t="n">
        <f aca="false">IF(D31="Weekly",52,IF(D31="Fortnightly",26,IF(D31="Monthly",12,IF(D31="Quarterly",4,IF(D31="Annually",1,0)))))</f>
        <v>0</v>
      </c>
      <c r="G31" s="19" t="n">
        <f aca="false">E31*F31</f>
        <v>0</v>
      </c>
      <c r="H31" s="64"/>
    </row>
    <row r="32" customFormat="false" ht="15" hidden="false" customHeight="true" outlineLevel="0" collapsed="false">
      <c r="B32" s="64"/>
      <c r="C32" s="64"/>
      <c r="D32" s="64"/>
      <c r="E32" s="31"/>
      <c r="F32" s="65" t="n">
        <f aca="false">IF(D32="Weekly",52,IF(D32="Fortnightly",26,IF(D32="Monthly",12,IF(D32="Quarterly",4,IF(D32="Annually",1,0)))))</f>
        <v>0</v>
      </c>
      <c r="G32" s="19" t="n">
        <f aca="false">E32*F32</f>
        <v>0</v>
      </c>
      <c r="H32" s="64"/>
    </row>
    <row r="33" customFormat="false" ht="15" hidden="false" customHeight="true" outlineLevel="0" collapsed="false">
      <c r="B33" s="64"/>
      <c r="C33" s="64"/>
      <c r="D33" s="64"/>
      <c r="E33" s="31"/>
      <c r="F33" s="65" t="n">
        <f aca="false">IF(D33="Weekly",52,IF(D33="Fortnightly",26,IF(D33="Monthly",12,IF(D33="Quarterly",4,IF(D33="Annually",1,0)))))</f>
        <v>0</v>
      </c>
      <c r="G33" s="19" t="n">
        <f aca="false">E33*F33</f>
        <v>0</v>
      </c>
      <c r="H33" s="64"/>
    </row>
    <row r="34" customFormat="false" ht="15" hidden="false" customHeight="true" outlineLevel="0" collapsed="false">
      <c r="B34" s="64"/>
      <c r="C34" s="64"/>
      <c r="D34" s="64"/>
      <c r="E34" s="31"/>
      <c r="F34" s="65" t="n">
        <f aca="false">IF(D34="Weekly",52,IF(D34="Fortnightly",26,IF(D34="Monthly",12,IF(D34="Quarterly",4,IF(D34="Annually",1,0)))))</f>
        <v>0</v>
      </c>
      <c r="G34" s="19" t="n">
        <f aca="false">E34*F34</f>
        <v>0</v>
      </c>
      <c r="H34" s="64"/>
    </row>
    <row r="35" customFormat="false" ht="15" hidden="false" customHeight="true" outlineLevel="0" collapsed="false">
      <c r="B35" s="64"/>
      <c r="C35" s="64"/>
      <c r="D35" s="64"/>
      <c r="E35" s="31"/>
      <c r="F35" s="65" t="n">
        <f aca="false">IF(D35="Weekly",52,IF(D35="Fortnightly",26,IF(D35="Monthly",12,IF(D35="Quarterly",4,IF(D35="Annually",1,0)))))</f>
        <v>0</v>
      </c>
      <c r="G35" s="19" t="n">
        <f aca="false">E35*F35</f>
        <v>0</v>
      </c>
      <c r="H35" s="64"/>
    </row>
    <row r="36" customFormat="false" ht="15" hidden="false" customHeight="true" outlineLevel="0" collapsed="false">
      <c r="B36" s="64"/>
      <c r="C36" s="64"/>
      <c r="D36" s="64"/>
      <c r="E36" s="31"/>
      <c r="F36" s="65" t="n">
        <f aca="false">IF(D36="Weekly",52,IF(D36="Fortnightly",26,IF(D36="Monthly",12,IF(D36="Quarterly",4,IF(D36="Annually",1,0)))))</f>
        <v>0</v>
      </c>
      <c r="G36" s="19" t="n">
        <f aca="false">E36*F36</f>
        <v>0</v>
      </c>
      <c r="H36" s="64"/>
    </row>
    <row r="37" customFormat="false" ht="15" hidden="false" customHeight="true" outlineLevel="0" collapsed="false">
      <c r="B37" s="64"/>
      <c r="C37" s="64"/>
      <c r="D37" s="64"/>
      <c r="E37" s="31"/>
      <c r="F37" s="65" t="n">
        <f aca="false">IF(D37="Weekly",52,IF(D37="Fortnightly",26,IF(D37="Monthly",12,IF(D37="Quarterly",4,IF(D37="Annually",1,0)))))</f>
        <v>0</v>
      </c>
      <c r="G37" s="19" t="n">
        <f aca="false">E37*F37</f>
        <v>0</v>
      </c>
      <c r="H37" s="64"/>
    </row>
    <row r="38" customFormat="false" ht="15" hidden="false" customHeight="true" outlineLevel="0" collapsed="false">
      <c r="B38" s="64"/>
      <c r="C38" s="64"/>
      <c r="D38" s="64"/>
      <c r="E38" s="31"/>
      <c r="F38" s="65" t="n">
        <f aca="false">IF(D38="Weekly",52,IF(D38="Fortnightly",26,IF(D38="Monthly",12,IF(D38="Quarterly",4,IF(D38="Annually",1,0)))))</f>
        <v>0</v>
      </c>
      <c r="G38" s="19" t="n">
        <f aca="false">E38*F38</f>
        <v>0</v>
      </c>
      <c r="H38" s="64"/>
    </row>
    <row r="39" customFormat="false" ht="15" hidden="false" customHeight="true" outlineLevel="0" collapsed="false">
      <c r="B39" s="64"/>
      <c r="C39" s="64"/>
      <c r="D39" s="64"/>
      <c r="E39" s="31"/>
      <c r="F39" s="65" t="n">
        <f aca="false">IF(D39="Weekly",52,IF(D39="Fortnightly",26,IF(D39="Monthly",12,IF(D39="Quarterly",4,IF(D39="Annually",1,0)))))</f>
        <v>0</v>
      </c>
      <c r="G39" s="19" t="n">
        <f aca="false">E39*F39</f>
        <v>0</v>
      </c>
      <c r="H39" s="64"/>
    </row>
    <row r="40" customFormat="false" ht="15" hidden="false" customHeight="true" outlineLevel="0" collapsed="false">
      <c r="B40" s="64"/>
      <c r="C40" s="64"/>
      <c r="D40" s="64"/>
      <c r="E40" s="31"/>
      <c r="F40" s="65" t="n">
        <f aca="false">IF(D40="Weekly",52,IF(D40="Fortnightly",26,IF(D40="Monthly",12,IF(D40="Quarterly",4,IF(D40="Annually",1,0)))))</f>
        <v>0</v>
      </c>
      <c r="G40" s="19" t="n">
        <f aca="false">E40*F40</f>
        <v>0</v>
      </c>
      <c r="H40" s="64"/>
    </row>
    <row r="41" customFormat="false" ht="15" hidden="false" customHeight="true" outlineLevel="0" collapsed="false">
      <c r="B41" s="64"/>
      <c r="C41" s="64"/>
      <c r="D41" s="64"/>
      <c r="E41" s="31"/>
      <c r="F41" s="65" t="n">
        <f aca="false">IF(D41="Weekly",52,IF(D41="Fortnightly",26,IF(D41="Monthly",12,IF(D41="Quarterly",4,IF(D41="Annually",1,0)))))</f>
        <v>0</v>
      </c>
      <c r="G41" s="19" t="n">
        <f aca="false">E41*F41</f>
        <v>0</v>
      </c>
      <c r="H41" s="64"/>
    </row>
    <row r="42" customFormat="false" ht="15" hidden="false" customHeight="true" outlineLevel="0" collapsed="false">
      <c r="B42" s="64"/>
      <c r="C42" s="64"/>
      <c r="D42" s="64"/>
      <c r="E42" s="31"/>
      <c r="F42" s="65" t="n">
        <f aca="false">IF(D42="Weekly",52,IF(D42="Fortnightly",26,IF(D42="Monthly",12,IF(D42="Quarterly",4,IF(D42="Annually",1,0)))))</f>
        <v>0</v>
      </c>
      <c r="G42" s="19" t="n">
        <f aca="false">E42*F42</f>
        <v>0</v>
      </c>
      <c r="H42" s="64"/>
    </row>
    <row r="43" customFormat="false" ht="15" hidden="false" customHeight="true" outlineLevel="0" collapsed="false">
      <c r="B43" s="64"/>
      <c r="C43" s="64"/>
      <c r="D43" s="64"/>
      <c r="E43" s="31"/>
      <c r="F43" s="65" t="n">
        <f aca="false">IF(D43="Weekly",52,IF(D43="Fortnightly",26,IF(D43="Monthly",12,IF(D43="Quarterly",4,IF(D43="Annually",1,0)))))</f>
        <v>0</v>
      </c>
      <c r="G43" s="19" t="n">
        <f aca="false">E43*F43</f>
        <v>0</v>
      </c>
      <c r="H43" s="64"/>
    </row>
    <row r="44" customFormat="false" ht="15" hidden="false" customHeight="true" outlineLevel="0" collapsed="false">
      <c r="B44" s="64"/>
      <c r="C44" s="64"/>
      <c r="D44" s="64"/>
      <c r="E44" s="31"/>
      <c r="F44" s="65" t="n">
        <f aca="false">IF(D44="Weekly",52,IF(D44="Fortnightly",26,IF(D44="Monthly",12,IF(D44="Quarterly",4,IF(D44="Annually",1,0)))))</f>
        <v>0</v>
      </c>
      <c r="G44" s="19" t="n">
        <f aca="false">E44*F44</f>
        <v>0</v>
      </c>
      <c r="H44" s="64"/>
    </row>
    <row r="45" customFormat="false" ht="15" hidden="false" customHeight="true" outlineLevel="0" collapsed="false">
      <c r="B45" s="64"/>
      <c r="C45" s="64"/>
      <c r="D45" s="64"/>
      <c r="E45" s="31"/>
      <c r="F45" s="65" t="n">
        <f aca="false">IF(D45="Weekly",52,IF(D45="Fortnightly",26,IF(D45="Monthly",12,IF(D45="Quarterly",4,IF(D45="Annually",1,0)))))</f>
        <v>0</v>
      </c>
      <c r="G45" s="19" t="n">
        <f aca="false">E45*F45</f>
        <v>0</v>
      </c>
      <c r="H45" s="64"/>
    </row>
    <row r="46" customFormat="false" ht="15" hidden="false" customHeight="true" outlineLevel="0" collapsed="false">
      <c r="B46" s="64"/>
      <c r="C46" s="64"/>
      <c r="D46" s="64"/>
      <c r="E46" s="31"/>
      <c r="F46" s="65" t="n">
        <f aca="false">IF(D46="Weekly",52,IF(D46="Fortnightly",26,IF(D46="Monthly",12,IF(D46="Quarterly",4,IF(D46="Annually",1,0)))))</f>
        <v>0</v>
      </c>
      <c r="G46" s="19" t="n">
        <f aca="false">E46*F46</f>
        <v>0</v>
      </c>
      <c r="H46" s="64"/>
    </row>
    <row r="47" customFormat="false" ht="15" hidden="false" customHeight="true" outlineLevel="0" collapsed="false">
      <c r="B47" s="64"/>
      <c r="C47" s="64"/>
      <c r="D47" s="64"/>
      <c r="E47" s="31"/>
      <c r="F47" s="65" t="n">
        <f aca="false">IF(D47="Weekly",52,IF(D47="Fortnightly",26,IF(D47="Monthly",12,IF(D47="Quarterly",4,IF(D47="Annually",1,0)))))</f>
        <v>0</v>
      </c>
      <c r="G47" s="19" t="n">
        <f aca="false">E47*F47</f>
        <v>0</v>
      </c>
      <c r="H47" s="64"/>
    </row>
    <row r="48" customFormat="false" ht="15" hidden="false" customHeight="true" outlineLevel="0" collapsed="false">
      <c r="B48" s="64"/>
      <c r="C48" s="64"/>
      <c r="D48" s="64"/>
      <c r="E48" s="31"/>
      <c r="F48" s="65" t="n">
        <f aca="false">IF(D48="Weekly",52,IF(D48="Fortnightly",26,IF(D48="Monthly",12,IF(D48="Quarterly",4,IF(D48="Annually",1,0)))))</f>
        <v>0</v>
      </c>
      <c r="G48" s="19" t="n">
        <f aca="false">E48*F48</f>
        <v>0</v>
      </c>
      <c r="H48" s="64"/>
    </row>
    <row r="49" customFormat="false" ht="15" hidden="false" customHeight="true" outlineLevel="0" collapsed="false">
      <c r="B49" s="64"/>
      <c r="C49" s="64"/>
      <c r="D49" s="64"/>
      <c r="E49" s="31"/>
      <c r="F49" s="65" t="n">
        <f aca="false">IF(D49="Weekly",52,IF(D49="Fortnightly",26,IF(D49="Monthly",12,IF(D49="Quarterly",4,IF(D49="Annually",1,0)))))</f>
        <v>0</v>
      </c>
      <c r="G49" s="19" t="n">
        <f aca="false">E49*F49</f>
        <v>0</v>
      </c>
      <c r="H49" s="64"/>
    </row>
    <row r="50" customFormat="false" ht="15" hidden="false" customHeight="true" outlineLevel="0" collapsed="false">
      <c r="B50" s="64"/>
      <c r="C50" s="64"/>
      <c r="D50" s="64"/>
      <c r="E50" s="31"/>
      <c r="F50" s="65" t="n">
        <f aca="false">IF(D50="Weekly",52,IF(D50="Fortnightly",26,IF(D50="Monthly",12,IF(D50="Quarterly",4,IF(D50="Annually",1,0)))))</f>
        <v>0</v>
      </c>
      <c r="G50" s="19" t="n">
        <f aca="false">E50*F50</f>
        <v>0</v>
      </c>
      <c r="H50" s="64"/>
    </row>
    <row r="51" customFormat="false" ht="15" hidden="false" customHeight="true" outlineLevel="0" collapsed="false">
      <c r="B51" s="64"/>
      <c r="C51" s="64"/>
      <c r="D51" s="64"/>
      <c r="E51" s="31"/>
      <c r="F51" s="65" t="n">
        <f aca="false">IF(D51="Weekly",52,IF(D51="Fortnightly",26,IF(D51="Monthly",12,IF(D51="Quarterly",4,IF(D51="Annually",1,0)))))</f>
        <v>0</v>
      </c>
      <c r="G51" s="19" t="n">
        <f aca="false">E51*F51</f>
        <v>0</v>
      </c>
      <c r="H51" s="64"/>
    </row>
    <row r="52" customFormat="false" ht="15" hidden="false" customHeight="true" outlineLevel="0" collapsed="false">
      <c r="B52" s="64"/>
      <c r="C52" s="64"/>
      <c r="D52" s="64"/>
      <c r="E52" s="31"/>
      <c r="F52" s="65" t="n">
        <f aca="false">IF(D52="Weekly",52,IF(D52="Fortnightly",26,IF(D52="Monthly",12,IF(D52="Quarterly",4,IF(D52="Annually",1,0)))))</f>
        <v>0</v>
      </c>
      <c r="G52" s="19" t="n">
        <f aca="false">E52*F52</f>
        <v>0</v>
      </c>
      <c r="H52" s="64"/>
    </row>
    <row r="53" customFormat="false" ht="15" hidden="false" customHeight="true" outlineLevel="0" collapsed="false">
      <c r="B53" s="64"/>
      <c r="C53" s="64"/>
      <c r="D53" s="64"/>
      <c r="E53" s="31"/>
      <c r="F53" s="65" t="n">
        <f aca="false">IF(D53="Weekly",52,IF(D53="Fortnightly",26,IF(D53="Monthly",12,IF(D53="Quarterly",4,IF(D53="Annually",1,0)))))</f>
        <v>0</v>
      </c>
      <c r="G53" s="19" t="n">
        <f aca="false">E53*F53</f>
        <v>0</v>
      </c>
      <c r="H53" s="64"/>
    </row>
    <row r="54" customFormat="false" ht="15" hidden="false" customHeight="true" outlineLevel="0" collapsed="false">
      <c r="B54" s="64"/>
      <c r="C54" s="64"/>
      <c r="D54" s="64"/>
      <c r="E54" s="31"/>
      <c r="F54" s="65" t="n">
        <f aca="false">IF(D54="Weekly",52,IF(D54="Fortnightly",26,IF(D54="Monthly",12,IF(D54="Quarterly",4,IF(D54="Annually",1,0)))))</f>
        <v>0</v>
      </c>
      <c r="G54" s="19" t="n">
        <f aca="false">E54*F54</f>
        <v>0</v>
      </c>
      <c r="H54" s="64"/>
    </row>
    <row r="55" customFormat="false" ht="15" hidden="false" customHeight="true" outlineLevel="0" collapsed="false">
      <c r="B55" s="64"/>
      <c r="C55" s="64"/>
      <c r="D55" s="64"/>
      <c r="E55" s="31"/>
      <c r="F55" s="65" t="n">
        <f aca="false">IF(D55="Weekly",52,IF(D55="Fortnightly",26,IF(D55="Monthly",12,IF(D55="Quarterly",4,IF(D55="Annually",1,0)))))</f>
        <v>0</v>
      </c>
      <c r="G55" s="19" t="n">
        <f aca="false">E55*F55</f>
        <v>0</v>
      </c>
      <c r="H55" s="64"/>
    </row>
    <row r="56" customFormat="false" ht="15" hidden="false" customHeight="true" outlineLevel="0" collapsed="false">
      <c r="B56" s="64"/>
      <c r="C56" s="64"/>
      <c r="D56" s="64"/>
      <c r="E56" s="31"/>
      <c r="F56" s="65" t="n">
        <f aca="false">IF(D56="Weekly",52,IF(D56="Fortnightly",26,IF(D56="Monthly",12,IF(D56="Quarterly",4,IF(D56="Annually",1,0)))))</f>
        <v>0</v>
      </c>
      <c r="G56" s="19" t="n">
        <f aca="false">E56*F56</f>
        <v>0</v>
      </c>
      <c r="H56" s="64"/>
    </row>
    <row r="57" customFormat="false" ht="15" hidden="false" customHeight="true" outlineLevel="0" collapsed="false">
      <c r="B57" s="32" t="s">
        <v>87</v>
      </c>
      <c r="G57" s="33" t="n">
        <f aca="false">SUM(G8:G56)</f>
        <v>1200</v>
      </c>
    </row>
    <row r="58" customFormat="false" ht="15" hidden="false" customHeight="true" outlineLevel="0" collapsed="false">
      <c r="B58" s="23" t="s">
        <v>116</v>
      </c>
      <c r="G58" s="19" t="n">
        <f aca="false">G57/12</f>
        <v>100</v>
      </c>
    </row>
    <row r="59" customFormat="false" ht="15" hidden="false" customHeight="true" outlineLevel="0" collapsed="false">
      <c r="B59" s="23" t="s">
        <v>117</v>
      </c>
      <c r="G59" s="19" t="n">
        <f aca="false">G57/52</f>
        <v>23.0769230769231</v>
      </c>
    </row>
  </sheetData>
  <sheetProtection sheet="true" objects="true" scenarios="true" sort="false" autoFilter="false"/>
  <mergeCells count="3">
    <mergeCell ref="A1:I1"/>
    <mergeCell ref="A2:I2"/>
    <mergeCell ref="A6:I6"/>
  </mergeCells>
  <dataValidations count="2">
    <dataValidation allowBlank="true" error="Please select a valid frequency" errorStyle="stop" errorTitle="Invalid Frequency" operator="between" showDropDown="false" showErrorMessage="false" showInputMessage="false" sqref="D8:D56" type="list">
      <formula1>"Weekly,Fortnightly,Monthly,Quarterly,Annually"</formula1>
      <formula2>0</formula2>
    </dataValidation>
    <dataValidation allowBlank="true" errorStyle="stop" operator="between" showDropDown="false" showErrorMessage="false" showInputMessage="false" sqref="H8:H56" type="list">
      <formula1>"Need,Want"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15" activeCellId="0" sqref="B15"/>
    </sheetView>
  </sheetViews>
  <sheetFormatPr defaultColWidth="8.66796875" defaultRowHeight="15" customHeight="true" zeroHeight="false" outlineLevelRow="0" outlineLevelCol="0"/>
  <cols>
    <col collapsed="false" customWidth="true" hidden="false" outlineLevel="0" max="1" min="1" style="0" width="4.11"/>
    <col collapsed="false" customWidth="true" hidden="false" outlineLevel="0" max="2" min="2" style="0" width="37"/>
    <col collapsed="false" customWidth="true" hidden="false" outlineLevel="0" max="5" min="3" style="0" width="20.33"/>
    <col collapsed="false" customWidth="true" hidden="false" outlineLevel="0" max="6" min="6" style="0" width="27.77"/>
    <col collapsed="false" customWidth="true" hidden="false" outlineLevel="0" max="7" min="7" style="0" width="4.11"/>
  </cols>
  <sheetData>
    <row r="1" customFormat="false" ht="45" hidden="false" customHeight="true" outlineLevel="0" collapsed="false">
      <c r="A1" s="1" t="s">
        <v>118</v>
      </c>
      <c r="B1" s="1"/>
      <c r="C1" s="1"/>
      <c r="D1" s="1"/>
      <c r="E1" s="1"/>
      <c r="F1" s="1"/>
      <c r="G1" s="1"/>
    </row>
    <row r="2" customFormat="false" ht="30" hidden="false" customHeight="true" outlineLevel="0" collapsed="false">
      <c r="A2" s="2" t="s">
        <v>119</v>
      </c>
      <c r="B2" s="2"/>
      <c r="C2" s="2"/>
      <c r="D2" s="2"/>
      <c r="E2" s="2"/>
      <c r="F2" s="2"/>
      <c r="G2" s="2"/>
    </row>
    <row r="3" customFormat="false" ht="14.25" hidden="false" customHeight="true" outlineLevel="0" collapsed="false"/>
    <row r="4" customFormat="false" ht="27.75" hidden="false" customHeight="true" outlineLevel="0" collapsed="false">
      <c r="A4" s="3" t="s">
        <v>120</v>
      </c>
      <c r="B4" s="3"/>
      <c r="C4" s="3"/>
      <c r="D4" s="3"/>
      <c r="E4" s="3"/>
      <c r="F4" s="3"/>
      <c r="G4" s="3"/>
    </row>
    <row r="5" customFormat="false" ht="15" hidden="false" customHeight="true" outlineLevel="0" collapsed="false">
      <c r="B5" s="66" t="s">
        <v>121</v>
      </c>
      <c r="C5" s="62" t="n">
        <f aca="false">'Income &amp; Accounts'!C10*0.3/52</f>
        <v>0</v>
      </c>
    </row>
    <row r="6" customFormat="false" ht="14.25" hidden="false" customHeight="true" outlineLevel="0" collapsed="false"/>
    <row r="7" customFormat="false" ht="27.75" hidden="false" customHeight="true" outlineLevel="0" collapsed="false">
      <c r="A7" s="3" t="s">
        <v>122</v>
      </c>
      <c r="B7" s="3"/>
      <c r="C7" s="3"/>
      <c r="D7" s="3"/>
      <c r="E7" s="3"/>
      <c r="F7" s="3"/>
      <c r="G7" s="3"/>
    </row>
    <row r="8" customFormat="false" ht="15" hidden="false" customHeight="true" outlineLevel="0" collapsed="false">
      <c r="A8" s="12" t="s">
        <v>123</v>
      </c>
      <c r="B8" s="12"/>
      <c r="C8" s="12"/>
      <c r="D8" s="12"/>
      <c r="E8" s="12"/>
      <c r="F8" s="12"/>
      <c r="G8" s="12"/>
    </row>
    <row r="9" customFormat="false" ht="24.75" hidden="false" customHeight="true" outlineLevel="0" collapsed="false">
      <c r="A9" s="17"/>
      <c r="B9" s="17" t="s">
        <v>48</v>
      </c>
      <c r="C9" s="17" t="s">
        <v>124</v>
      </c>
      <c r="D9" s="17" t="s">
        <v>125</v>
      </c>
      <c r="E9" s="17" t="s">
        <v>126</v>
      </c>
      <c r="F9" s="17" t="s">
        <v>127</v>
      </c>
    </row>
    <row r="10" customFormat="false" ht="15" hidden="false" customHeight="true" outlineLevel="0" collapsed="false">
      <c r="B10" s="64" t="s">
        <v>128</v>
      </c>
      <c r="C10" s="31"/>
      <c r="D10" s="19" t="n">
        <f aca="false">C10*4.33</f>
        <v>0</v>
      </c>
      <c r="E10" s="19" t="n">
        <f aca="false">C10*52</f>
        <v>0</v>
      </c>
      <c r="F10" s="64"/>
    </row>
    <row r="11" customFormat="false" ht="15" hidden="false" customHeight="true" outlineLevel="0" collapsed="false">
      <c r="B11" s="64" t="s">
        <v>129</v>
      </c>
      <c r="C11" s="31"/>
      <c r="D11" s="19" t="n">
        <f aca="false">C11*4.33</f>
        <v>0</v>
      </c>
      <c r="E11" s="19" t="n">
        <f aca="false">C11*52</f>
        <v>0</v>
      </c>
      <c r="F11" s="64"/>
    </row>
    <row r="12" customFormat="false" ht="15" hidden="false" customHeight="true" outlineLevel="0" collapsed="false">
      <c r="B12" s="64" t="s">
        <v>130</v>
      </c>
      <c r="C12" s="31"/>
      <c r="D12" s="19" t="n">
        <f aca="false">C12*4.33</f>
        <v>0</v>
      </c>
      <c r="E12" s="19" t="n">
        <f aca="false">C12*52</f>
        <v>0</v>
      </c>
      <c r="F12" s="64"/>
    </row>
    <row r="13" customFormat="false" ht="15" hidden="false" customHeight="true" outlineLevel="0" collapsed="false">
      <c r="B13" s="64" t="s">
        <v>131</v>
      </c>
      <c r="C13" s="31"/>
      <c r="D13" s="19" t="n">
        <f aca="false">C13*4.33</f>
        <v>0</v>
      </c>
      <c r="E13" s="19" t="n">
        <f aca="false">C13*52</f>
        <v>0</v>
      </c>
      <c r="F13" s="64"/>
    </row>
    <row r="14" customFormat="false" ht="15" hidden="false" customHeight="true" outlineLevel="0" collapsed="false">
      <c r="B14" s="64" t="s">
        <v>132</v>
      </c>
      <c r="C14" s="31"/>
      <c r="D14" s="19" t="n">
        <f aca="false">C14*4.33</f>
        <v>0</v>
      </c>
      <c r="E14" s="19" t="n">
        <f aca="false">C14*52</f>
        <v>0</v>
      </c>
      <c r="F14" s="64"/>
    </row>
    <row r="15" customFormat="false" ht="15" hidden="false" customHeight="true" outlineLevel="0" collapsed="false">
      <c r="B15" s="64" t="s">
        <v>133</v>
      </c>
      <c r="C15" s="31"/>
      <c r="D15" s="19" t="n">
        <f aca="false">C15*4.33</f>
        <v>0</v>
      </c>
      <c r="E15" s="19" t="n">
        <f aca="false">C15*52</f>
        <v>0</v>
      </c>
      <c r="F15" s="64"/>
    </row>
    <row r="16" customFormat="false" ht="15" hidden="false" customHeight="true" outlineLevel="0" collapsed="false">
      <c r="B16" s="64" t="s">
        <v>134</v>
      </c>
      <c r="C16" s="31"/>
      <c r="D16" s="19" t="n">
        <f aca="false">C16*4.33</f>
        <v>0</v>
      </c>
      <c r="E16" s="19" t="n">
        <f aca="false">C16*52</f>
        <v>0</v>
      </c>
      <c r="F16" s="64"/>
    </row>
    <row r="17" customFormat="false" ht="15" hidden="false" customHeight="true" outlineLevel="0" collapsed="false">
      <c r="B17" s="64" t="s">
        <v>135</v>
      </c>
      <c r="C17" s="31"/>
      <c r="D17" s="19" t="n">
        <f aca="false">C17*4.33</f>
        <v>0</v>
      </c>
      <c r="E17" s="19" t="n">
        <f aca="false">C17*52</f>
        <v>0</v>
      </c>
      <c r="F17" s="64"/>
    </row>
    <row r="18" customFormat="false" ht="15" hidden="false" customHeight="true" outlineLevel="0" collapsed="false">
      <c r="B18" s="64" t="s">
        <v>136</v>
      </c>
      <c r="C18" s="31"/>
      <c r="D18" s="19" t="n">
        <f aca="false">C18*4.33</f>
        <v>0</v>
      </c>
      <c r="E18" s="19" t="n">
        <f aca="false">C18*52</f>
        <v>0</v>
      </c>
      <c r="F18" s="64"/>
    </row>
    <row r="19" customFormat="false" ht="15" hidden="false" customHeight="true" outlineLevel="0" collapsed="false">
      <c r="B19" s="64" t="s">
        <v>137</v>
      </c>
      <c r="C19" s="31"/>
      <c r="D19" s="19" t="n">
        <f aca="false">C19*4.33</f>
        <v>0</v>
      </c>
      <c r="E19" s="19" t="n">
        <f aca="false">C19*52</f>
        <v>0</v>
      </c>
      <c r="F19" s="64"/>
    </row>
    <row r="20" customFormat="false" ht="15" hidden="false" customHeight="true" outlineLevel="0" collapsed="false">
      <c r="B20" s="64" t="s">
        <v>138</v>
      </c>
      <c r="C20" s="31"/>
      <c r="D20" s="19" t="n">
        <f aca="false">C20*4.33</f>
        <v>0</v>
      </c>
      <c r="E20" s="19" t="n">
        <f aca="false">C20*52</f>
        <v>0</v>
      </c>
      <c r="F20" s="64"/>
    </row>
    <row r="21" customFormat="false" ht="15" hidden="false" customHeight="true" outlineLevel="0" collapsed="false">
      <c r="B21" s="64" t="s">
        <v>139</v>
      </c>
      <c r="C21" s="31"/>
      <c r="D21" s="19" t="n">
        <f aca="false">C21*4.33</f>
        <v>0</v>
      </c>
      <c r="E21" s="19" t="n">
        <f aca="false">C21*52</f>
        <v>0</v>
      </c>
      <c r="F21" s="64"/>
    </row>
    <row r="22" customFormat="false" ht="15" hidden="false" customHeight="true" outlineLevel="0" collapsed="false">
      <c r="B22" s="67"/>
      <c r="C22" s="31"/>
      <c r="D22" s="19" t="n">
        <f aca="false">C22*4.33</f>
        <v>0</v>
      </c>
      <c r="E22" s="19" t="n">
        <f aca="false">C22*52</f>
        <v>0</v>
      </c>
      <c r="F22" s="64"/>
    </row>
    <row r="23" customFormat="false" ht="15" hidden="false" customHeight="true" outlineLevel="0" collapsed="false">
      <c r="B23" s="67"/>
      <c r="C23" s="31"/>
      <c r="D23" s="19" t="n">
        <f aca="false">C23*4.33</f>
        <v>0</v>
      </c>
      <c r="E23" s="19" t="n">
        <f aca="false">C23*52</f>
        <v>0</v>
      </c>
      <c r="F23" s="64"/>
    </row>
    <row r="24" customFormat="false" ht="15" hidden="false" customHeight="true" outlineLevel="0" collapsed="false">
      <c r="B24" s="67"/>
      <c r="C24" s="31"/>
      <c r="D24" s="19" t="n">
        <f aca="false">C24*4.33</f>
        <v>0</v>
      </c>
      <c r="E24" s="19" t="n">
        <f aca="false">C24*52</f>
        <v>0</v>
      </c>
      <c r="F24" s="64"/>
    </row>
    <row r="25" customFormat="false" ht="15" hidden="false" customHeight="true" outlineLevel="0" collapsed="false">
      <c r="B25" s="32" t="s">
        <v>140</v>
      </c>
      <c r="C25" s="33" t="n">
        <f aca="false">SUM(C10:C24)</f>
        <v>0</v>
      </c>
      <c r="D25" s="68" t="n">
        <f aca="false">SUM(D10:D24)</f>
        <v>0</v>
      </c>
      <c r="E25" s="68" t="n">
        <f aca="false">SUM(E10:E24)</f>
        <v>0</v>
      </c>
    </row>
    <row r="26" customFormat="false" ht="15" hidden="false" customHeight="true" outlineLevel="0" collapsed="false">
      <c r="B26" s="27" t="s">
        <v>141</v>
      </c>
      <c r="C26" s="69" t="n">
        <f aca="false">C5-C25</f>
        <v>0</v>
      </c>
    </row>
    <row r="27" customFormat="false" ht="14.25" hidden="false" customHeight="true" outlineLevel="0" collapsed="false"/>
    <row r="28" customFormat="false" ht="27.75" hidden="false" customHeight="true" outlineLevel="0" collapsed="false">
      <c r="A28" s="3" t="s">
        <v>142</v>
      </c>
      <c r="B28" s="3"/>
      <c r="C28" s="3"/>
      <c r="D28" s="3"/>
      <c r="E28" s="3"/>
      <c r="F28" s="3"/>
      <c r="G28" s="3"/>
    </row>
    <row r="29" customFormat="false" ht="15" hidden="false" customHeight="true" outlineLevel="0" collapsed="false">
      <c r="A29" s="12" t="s">
        <v>143</v>
      </c>
      <c r="B29" s="12"/>
      <c r="C29" s="12"/>
      <c r="D29" s="12"/>
      <c r="E29" s="12"/>
      <c r="F29" s="12"/>
      <c r="G29" s="12"/>
    </row>
    <row r="30" customFormat="false" ht="24.75" hidden="false" customHeight="true" outlineLevel="0" collapsed="false">
      <c r="A30" s="17"/>
      <c r="B30" s="17" t="s">
        <v>144</v>
      </c>
      <c r="C30" s="17" t="s">
        <v>145</v>
      </c>
      <c r="D30" s="17" t="s">
        <v>146</v>
      </c>
      <c r="E30" s="17" t="s">
        <v>51</v>
      </c>
      <c r="F30" s="17" t="s">
        <v>147</v>
      </c>
    </row>
    <row r="31" customFormat="false" ht="15" hidden="false" customHeight="true" outlineLevel="0" collapsed="false">
      <c r="B31" s="23" t="s">
        <v>148</v>
      </c>
      <c r="C31" s="19" t="n">
        <f aca="false">C5</f>
        <v>0</v>
      </c>
      <c r="D31" s="31"/>
      <c r="E31" s="69" t="n">
        <f aca="false">C31-D31</f>
        <v>0</v>
      </c>
      <c r="F31" s="69" t="n">
        <f aca="false">E31</f>
        <v>0</v>
      </c>
    </row>
    <row r="32" customFormat="false" ht="15" hidden="false" customHeight="true" outlineLevel="0" collapsed="false">
      <c r="B32" s="23" t="s">
        <v>149</v>
      </c>
      <c r="C32" s="19" t="n">
        <f aca="false">C5</f>
        <v>0</v>
      </c>
      <c r="D32" s="31"/>
      <c r="E32" s="69" t="n">
        <f aca="false">C32-D32</f>
        <v>0</v>
      </c>
      <c r="F32" s="69" t="n">
        <f aca="false">F31+E32</f>
        <v>0</v>
      </c>
    </row>
    <row r="33" customFormat="false" ht="15" hidden="false" customHeight="true" outlineLevel="0" collapsed="false">
      <c r="B33" s="23" t="s">
        <v>150</v>
      </c>
      <c r="C33" s="19" t="n">
        <f aca="false">C5</f>
        <v>0</v>
      </c>
      <c r="D33" s="31"/>
      <c r="E33" s="69" t="n">
        <f aca="false">C33-D33</f>
        <v>0</v>
      </c>
      <c r="F33" s="69" t="n">
        <f aca="false">F32+E33</f>
        <v>0</v>
      </c>
    </row>
    <row r="34" customFormat="false" ht="15" hidden="false" customHeight="true" outlineLevel="0" collapsed="false">
      <c r="B34" s="23" t="s">
        <v>151</v>
      </c>
      <c r="C34" s="19" t="n">
        <f aca="false">C5</f>
        <v>0</v>
      </c>
      <c r="D34" s="31"/>
      <c r="E34" s="69" t="n">
        <f aca="false">C34-D34</f>
        <v>0</v>
      </c>
      <c r="F34" s="69" t="n">
        <f aca="false">F33+E34</f>
        <v>0</v>
      </c>
    </row>
    <row r="35" customFormat="false" ht="15" hidden="false" customHeight="true" outlineLevel="0" collapsed="false">
      <c r="B35" s="23" t="s">
        <v>152</v>
      </c>
      <c r="C35" s="19" t="n">
        <f aca="false">C5</f>
        <v>0</v>
      </c>
      <c r="D35" s="31"/>
      <c r="E35" s="69" t="n">
        <f aca="false">C35-D35</f>
        <v>0</v>
      </c>
      <c r="F35" s="69" t="n">
        <f aca="false">F34+E35</f>
        <v>0</v>
      </c>
    </row>
    <row r="36" customFormat="false" ht="15" hidden="false" customHeight="true" outlineLevel="0" collapsed="false">
      <c r="B36" s="23" t="s">
        <v>153</v>
      </c>
      <c r="C36" s="19" t="n">
        <f aca="false">C5</f>
        <v>0</v>
      </c>
      <c r="D36" s="31"/>
      <c r="E36" s="69" t="n">
        <f aca="false">C36-D36</f>
        <v>0</v>
      </c>
      <c r="F36" s="69" t="n">
        <f aca="false">F35+E36</f>
        <v>0</v>
      </c>
    </row>
    <row r="37" customFormat="false" ht="15" hidden="false" customHeight="true" outlineLevel="0" collapsed="false">
      <c r="B37" s="23" t="s">
        <v>154</v>
      </c>
      <c r="C37" s="19" t="n">
        <f aca="false">C5</f>
        <v>0</v>
      </c>
      <c r="D37" s="31"/>
      <c r="E37" s="69" t="n">
        <f aca="false">C37-D37</f>
        <v>0</v>
      </c>
      <c r="F37" s="69" t="n">
        <f aca="false">F36+E37</f>
        <v>0</v>
      </c>
    </row>
    <row r="38" customFormat="false" ht="15" hidden="false" customHeight="true" outlineLevel="0" collapsed="false">
      <c r="B38" s="23" t="s">
        <v>155</v>
      </c>
      <c r="C38" s="19" t="n">
        <f aca="false">C5</f>
        <v>0</v>
      </c>
      <c r="D38" s="31"/>
      <c r="E38" s="69" t="n">
        <f aca="false">C38-D38</f>
        <v>0</v>
      </c>
      <c r="F38" s="69" t="n">
        <f aca="false">F37+E38</f>
        <v>0</v>
      </c>
    </row>
    <row r="39" customFormat="false" ht="15" hidden="false" customHeight="true" outlineLevel="0" collapsed="false">
      <c r="B39" s="23" t="s">
        <v>156</v>
      </c>
      <c r="C39" s="19" t="n">
        <f aca="false">C5</f>
        <v>0</v>
      </c>
      <c r="D39" s="31"/>
      <c r="E39" s="69" t="n">
        <f aca="false">C39-D39</f>
        <v>0</v>
      </c>
      <c r="F39" s="69" t="n">
        <f aca="false">F38+E39</f>
        <v>0</v>
      </c>
    </row>
    <row r="40" customFormat="false" ht="15" hidden="false" customHeight="true" outlineLevel="0" collapsed="false">
      <c r="B40" s="23" t="s">
        <v>157</v>
      </c>
      <c r="C40" s="19" t="n">
        <f aca="false">C5</f>
        <v>0</v>
      </c>
      <c r="D40" s="31"/>
      <c r="E40" s="69" t="n">
        <f aca="false">C40-D40</f>
        <v>0</v>
      </c>
      <c r="F40" s="69" t="n">
        <f aca="false">F39+E40</f>
        <v>0</v>
      </c>
    </row>
    <row r="41" customFormat="false" ht="15" hidden="false" customHeight="true" outlineLevel="0" collapsed="false">
      <c r="B41" s="23" t="s">
        <v>158</v>
      </c>
      <c r="C41" s="19" t="n">
        <f aca="false">C5</f>
        <v>0</v>
      </c>
      <c r="D41" s="31"/>
      <c r="E41" s="69" t="n">
        <f aca="false">C41-D41</f>
        <v>0</v>
      </c>
      <c r="F41" s="69" t="n">
        <f aca="false">F40+E41</f>
        <v>0</v>
      </c>
    </row>
    <row r="42" customFormat="false" ht="15" hidden="false" customHeight="true" outlineLevel="0" collapsed="false">
      <c r="B42" s="23" t="s">
        <v>159</v>
      </c>
      <c r="C42" s="19" t="n">
        <f aca="false">C5</f>
        <v>0</v>
      </c>
      <c r="D42" s="31"/>
      <c r="E42" s="69" t="n">
        <f aca="false">C42-D42</f>
        <v>0</v>
      </c>
      <c r="F42" s="69" t="n">
        <f aca="false">F41+E42</f>
        <v>0</v>
      </c>
    </row>
    <row r="43" customFormat="false" ht="14.25" hidden="false" customHeight="true" outlineLevel="0" collapsed="false"/>
    <row r="44" customFormat="false" ht="14.25" hidden="false" customHeight="true" outlineLevel="0" collapsed="false"/>
    <row r="45" customFormat="false" ht="14.25" hidden="false" customHeight="true" outlineLevel="0" collapsed="false"/>
    <row r="46" customFormat="false" ht="14.25" hidden="false" customHeight="true" outlineLevel="0" collapsed="false"/>
    <row r="47" customFormat="false" ht="14.25" hidden="false" customHeight="true" outlineLevel="0" collapsed="false"/>
    <row r="48" customFormat="false" ht="14.25" hidden="false" customHeight="true" outlineLevel="0" collapsed="false"/>
    <row r="49" customFormat="false" ht="14.25" hidden="false" customHeight="true" outlineLevel="0" collapsed="false"/>
  </sheetData>
  <sheetProtection sheet="true" objects="true" scenarios="true" sort="false" autoFilter="false"/>
  <mergeCells count="7">
    <mergeCell ref="A1:G1"/>
    <mergeCell ref="A2:G2"/>
    <mergeCell ref="A4:G4"/>
    <mergeCell ref="A7:G7"/>
    <mergeCell ref="A8:G8"/>
    <mergeCell ref="A28:G28"/>
    <mergeCell ref="A29:G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24" activeCellId="0" sqref="D24"/>
    </sheetView>
  </sheetViews>
  <sheetFormatPr defaultColWidth="8.66796875" defaultRowHeight="15" customHeight="true" zeroHeight="false" outlineLevelRow="0" outlineLevelCol="0"/>
  <cols>
    <col collapsed="false" customWidth="true" hidden="false" outlineLevel="0" max="1" min="1" style="0" width="4.11"/>
    <col collapsed="false" customWidth="true" hidden="false" outlineLevel="0" max="2" min="2" style="0" width="31.44"/>
    <col collapsed="false" customWidth="true" hidden="false" outlineLevel="0" max="4" min="3" style="0" width="22.22"/>
    <col collapsed="false" customWidth="true" hidden="false" outlineLevel="0" max="5" min="5" style="0" width="24.11"/>
    <col collapsed="false" customWidth="true" hidden="false" outlineLevel="0" max="6" min="6" style="0" width="20.33"/>
    <col collapsed="false" customWidth="true" hidden="false" outlineLevel="0" max="7" min="7" style="0" width="22.22"/>
    <col collapsed="false" customWidth="true" hidden="false" outlineLevel="0" max="8" min="8" style="0" width="18.56"/>
    <col collapsed="false" customWidth="true" hidden="false" outlineLevel="0" max="9" min="9" style="0" width="4.11"/>
  </cols>
  <sheetData>
    <row r="1" customFormat="false" ht="45" hidden="false" customHeight="true" outlineLevel="0" collapsed="false">
      <c r="A1" s="1" t="s">
        <v>160</v>
      </c>
      <c r="B1" s="1"/>
      <c r="C1" s="1"/>
      <c r="D1" s="1"/>
      <c r="E1" s="1"/>
      <c r="F1" s="1"/>
      <c r="G1" s="1"/>
      <c r="H1" s="1"/>
      <c r="I1" s="1"/>
    </row>
    <row r="2" customFormat="false" ht="30" hidden="false" customHeight="true" outlineLevel="0" collapsed="false">
      <c r="A2" s="2" t="s">
        <v>161</v>
      </c>
      <c r="B2" s="2"/>
      <c r="C2" s="2"/>
      <c r="D2" s="2"/>
      <c r="E2" s="2"/>
      <c r="F2" s="2"/>
      <c r="G2" s="2"/>
      <c r="H2" s="2"/>
      <c r="I2" s="2"/>
    </row>
    <row r="3" customFormat="false" ht="14.25" hidden="false" customHeight="true" outlineLevel="0" collapsed="false"/>
    <row r="4" customFormat="false" ht="15" hidden="false" customHeight="true" outlineLevel="0" collapsed="false">
      <c r="B4" s="66" t="s">
        <v>162</v>
      </c>
      <c r="C4" s="62" t="n">
        <f aca="false">'Income &amp; Accounts'!E17</f>
        <v>0</v>
      </c>
    </row>
    <row r="5" customFormat="false" ht="14.25" hidden="false" customHeight="true" outlineLevel="0" collapsed="false"/>
    <row r="6" customFormat="false" ht="27.75" hidden="false" customHeight="true" outlineLevel="0" collapsed="false">
      <c r="A6" s="3" t="s">
        <v>163</v>
      </c>
      <c r="B6" s="3"/>
      <c r="C6" s="3"/>
      <c r="D6" s="3"/>
      <c r="E6" s="3"/>
      <c r="F6" s="3"/>
      <c r="G6" s="3"/>
      <c r="H6" s="3"/>
      <c r="I6" s="3"/>
    </row>
    <row r="7" customFormat="false" ht="15" hidden="false" customHeight="true" outlineLevel="0" collapsed="false">
      <c r="A7" s="12" t="s">
        <v>164</v>
      </c>
      <c r="B7" s="12"/>
      <c r="C7" s="12"/>
      <c r="D7" s="12"/>
      <c r="E7" s="12"/>
      <c r="F7" s="12"/>
      <c r="G7" s="12"/>
      <c r="H7" s="12"/>
      <c r="I7" s="12"/>
    </row>
    <row r="8" customFormat="false" ht="15" hidden="false" customHeight="true" outlineLevel="0" collapsed="false">
      <c r="B8" s="70" t="s">
        <v>165</v>
      </c>
      <c r="C8" s="19" t="n">
        <f aca="false">'Bills Tracker'!E3</f>
        <v>100</v>
      </c>
    </row>
    <row r="9" customFormat="false" ht="15" hidden="false" customHeight="true" outlineLevel="0" collapsed="false">
      <c r="B9" s="66" t="s">
        <v>166</v>
      </c>
      <c r="C9" s="19" t="n">
        <f aca="false">C8*3</f>
        <v>300</v>
      </c>
    </row>
    <row r="10" customFormat="false" ht="15" hidden="false" customHeight="true" outlineLevel="0" collapsed="false">
      <c r="B10" s="66" t="s">
        <v>167</v>
      </c>
      <c r="C10" s="19" t="n">
        <f aca="false">C8*6</f>
        <v>600</v>
      </c>
    </row>
    <row r="11" customFormat="false" ht="15" hidden="false" customHeight="true" outlineLevel="0" collapsed="false">
      <c r="B11" s="70" t="s">
        <v>168</v>
      </c>
      <c r="C11" s="31" t="n">
        <v>200</v>
      </c>
    </row>
    <row r="12" customFormat="false" ht="15" hidden="false" customHeight="true" outlineLevel="0" collapsed="false">
      <c r="B12" s="66" t="s">
        <v>169</v>
      </c>
      <c r="C12" s="19" t="n">
        <f aca="false">MAX(C9-C11,0)</f>
        <v>100</v>
      </c>
    </row>
    <row r="13" customFormat="false" ht="15" hidden="false" customHeight="true" outlineLevel="0" collapsed="false">
      <c r="B13" s="66" t="s">
        <v>170</v>
      </c>
      <c r="C13" s="26" t="str">
        <f aca="false">IF(C4=0,"Enter income",IF(C12=0,"Done!",ROUND(C12/C4,1)))</f>
        <v>Enter income</v>
      </c>
    </row>
    <row r="14" customFormat="false" ht="14.25" hidden="false" customHeight="true" outlineLevel="0" collapsed="false"/>
    <row r="15" customFormat="false" ht="27.75" hidden="false" customHeight="true" outlineLevel="0" collapsed="false">
      <c r="A15" s="3" t="s">
        <v>171</v>
      </c>
      <c r="B15" s="3"/>
      <c r="C15" s="3"/>
      <c r="D15" s="3"/>
      <c r="E15" s="3"/>
      <c r="F15" s="3"/>
      <c r="G15" s="3"/>
      <c r="H15" s="3"/>
      <c r="I15" s="3"/>
    </row>
    <row r="16" customFormat="false" ht="15" hidden="false" customHeight="true" outlineLevel="0" collapsed="false">
      <c r="A16" s="12" t="s">
        <v>172</v>
      </c>
      <c r="B16" s="12"/>
      <c r="C16" s="12"/>
      <c r="D16" s="12"/>
      <c r="E16" s="12"/>
      <c r="F16" s="12"/>
      <c r="G16" s="12"/>
      <c r="H16" s="12"/>
      <c r="I16" s="12"/>
    </row>
    <row r="17" customFormat="false" ht="24.75" hidden="false" customHeight="true" outlineLevel="0" collapsed="false">
      <c r="A17" s="17"/>
      <c r="B17" s="17" t="s">
        <v>173</v>
      </c>
      <c r="C17" s="17" t="s">
        <v>174</v>
      </c>
      <c r="D17" s="17" t="s">
        <v>175</v>
      </c>
      <c r="E17" s="17" t="s">
        <v>176</v>
      </c>
      <c r="F17" s="17" t="s">
        <v>177</v>
      </c>
      <c r="G17" s="17" t="s">
        <v>178</v>
      </c>
      <c r="H17" s="17" t="s">
        <v>179</v>
      </c>
    </row>
    <row r="18" customFormat="false" ht="15" hidden="false" customHeight="true" outlineLevel="0" collapsed="false">
      <c r="B18" s="64" t="s">
        <v>180</v>
      </c>
      <c r="C18" s="31"/>
      <c r="D18" s="31"/>
      <c r="E18" s="31"/>
      <c r="F18" s="19" t="n">
        <f aca="false">MAX(C18-D18,0)</f>
        <v>0</v>
      </c>
      <c r="G18" s="26" t="str">
        <f aca="false">IF(E18=0,"—",ROUND(F18/E18,1))</f>
        <v>—</v>
      </c>
      <c r="H18" s="71" t="str">
        <f aca="true">IF(E18=0,"—",DATE(YEAR(TODAY()),MONTH(TODAY())+G18,DAY(TODAY())))</f>
        <v>—</v>
      </c>
    </row>
    <row r="19" customFormat="false" ht="15" hidden="false" customHeight="true" outlineLevel="0" collapsed="false">
      <c r="B19" s="64" t="s">
        <v>181</v>
      </c>
      <c r="C19" s="31"/>
      <c r="D19" s="31"/>
      <c r="E19" s="31"/>
      <c r="F19" s="19" t="n">
        <f aca="false">MAX(C19-D19,0)</f>
        <v>0</v>
      </c>
      <c r="G19" s="26" t="str">
        <f aca="false">IF(E19=0,"—",ROUND(F19/E19,1))</f>
        <v>—</v>
      </c>
      <c r="H19" s="71" t="str">
        <f aca="true">IF(E19=0,"—",DATE(YEAR(TODAY()),MONTH(TODAY())+G19,DAY(TODAY())))</f>
        <v>—</v>
      </c>
    </row>
    <row r="20" customFormat="false" ht="15" hidden="false" customHeight="true" outlineLevel="0" collapsed="false">
      <c r="B20" s="64" t="s">
        <v>182</v>
      </c>
      <c r="C20" s="31"/>
      <c r="D20" s="31"/>
      <c r="E20" s="31"/>
      <c r="F20" s="19" t="n">
        <f aca="false">MAX(C20-D20,0)</f>
        <v>0</v>
      </c>
      <c r="G20" s="26" t="str">
        <f aca="false">IF(E20=0,"—",ROUND(F20/E20,1))</f>
        <v>—</v>
      </c>
      <c r="H20" s="71" t="str">
        <f aca="true">IF(E20=0,"—",DATE(YEAR(TODAY()),MONTH(TODAY())+G20,DAY(TODAY())))</f>
        <v>—</v>
      </c>
    </row>
    <row r="21" customFormat="false" ht="15" hidden="false" customHeight="true" outlineLevel="0" collapsed="false">
      <c r="B21" s="64" t="s">
        <v>183</v>
      </c>
      <c r="C21" s="31"/>
      <c r="D21" s="31"/>
      <c r="E21" s="31"/>
      <c r="F21" s="19" t="n">
        <f aca="false">MAX(C21-D21,0)</f>
        <v>0</v>
      </c>
      <c r="G21" s="26" t="str">
        <f aca="false">IF(E21=0,"—",ROUND(F21/E21,1))</f>
        <v>—</v>
      </c>
      <c r="H21" s="71" t="str">
        <f aca="true">IF(E21=0,"—",DATE(YEAR(TODAY()),MONTH(TODAY())+G21,DAY(TODAY())))</f>
        <v>—</v>
      </c>
    </row>
    <row r="22" customFormat="false" ht="15" hidden="false" customHeight="true" outlineLevel="0" collapsed="false">
      <c r="B22" s="64"/>
      <c r="C22" s="31"/>
      <c r="D22" s="31"/>
      <c r="E22" s="31"/>
      <c r="F22" s="19" t="n">
        <f aca="false">MAX(C22-D22,0)</f>
        <v>0</v>
      </c>
      <c r="G22" s="26" t="str">
        <f aca="false">IF(E22=0,"—",ROUND(F22/E22,1))</f>
        <v>—</v>
      </c>
      <c r="H22" s="71" t="str">
        <f aca="true">IF(E22=0,"—",DATE(YEAR(TODAY()),MONTH(TODAY())+G22,DAY(TODAY())))</f>
        <v>—</v>
      </c>
    </row>
    <row r="23" customFormat="false" ht="15" hidden="false" customHeight="true" outlineLevel="0" collapsed="false">
      <c r="B23" s="64"/>
      <c r="C23" s="31"/>
      <c r="D23" s="31"/>
      <c r="E23" s="31"/>
      <c r="F23" s="19" t="n">
        <f aca="false">MAX(C23-D23,0)</f>
        <v>0</v>
      </c>
      <c r="G23" s="26" t="str">
        <f aca="false">IF(E23=0,"—",ROUND(F23/E23,1))</f>
        <v>—</v>
      </c>
      <c r="H23" s="71" t="str">
        <f aca="true">IF(E23=0,"—",DATE(YEAR(TODAY()),MONTH(TODAY())+G23,DAY(TODAY())))</f>
        <v>—</v>
      </c>
    </row>
    <row r="24" customFormat="false" ht="15" hidden="false" customHeight="true" outlineLevel="0" collapsed="false">
      <c r="B24" s="64"/>
      <c r="C24" s="31"/>
      <c r="D24" s="31"/>
      <c r="E24" s="31"/>
      <c r="F24" s="19" t="n">
        <f aca="false">MAX(C24-D24,0)</f>
        <v>0</v>
      </c>
      <c r="G24" s="26" t="str">
        <f aca="false">IF(E24=0,"—",ROUND(F24/E24,1))</f>
        <v>—</v>
      </c>
      <c r="H24" s="71" t="str">
        <f aca="true">IF(E24=0,"—",DATE(YEAR(TODAY()),MONTH(TODAY())+G24,DAY(TODAY())))</f>
        <v>—</v>
      </c>
    </row>
    <row r="25" customFormat="false" ht="15" hidden="false" customHeight="true" outlineLevel="0" collapsed="false">
      <c r="B25" s="64"/>
      <c r="C25" s="31"/>
      <c r="D25" s="31"/>
      <c r="E25" s="31"/>
      <c r="F25" s="19" t="n">
        <f aca="false">MAX(C25-D25,0)</f>
        <v>0</v>
      </c>
      <c r="G25" s="26" t="str">
        <f aca="false">IF(E25=0,"—",ROUND(F25/E25,1))</f>
        <v>—</v>
      </c>
      <c r="H25" s="71" t="str">
        <f aca="true">IF(E25=0,"—",DATE(YEAR(TODAY()),MONTH(TODAY())+G25,DAY(TODAY())))</f>
        <v>—</v>
      </c>
    </row>
    <row r="26" customFormat="false" ht="15" hidden="false" customHeight="true" outlineLevel="0" collapsed="false">
      <c r="B26" s="64"/>
      <c r="C26" s="31"/>
      <c r="D26" s="31"/>
      <c r="E26" s="31"/>
      <c r="F26" s="19" t="n">
        <f aca="false">MAX(C26-D26,0)</f>
        <v>0</v>
      </c>
      <c r="G26" s="26" t="str">
        <f aca="false">IF(E26=0,"—",ROUND(F26/E26,1))</f>
        <v>—</v>
      </c>
      <c r="H26" s="71" t="str">
        <f aca="true">IF(E26=0,"—",DATE(YEAR(TODAY()),MONTH(TODAY())+G26,DAY(TODAY())))</f>
        <v>—</v>
      </c>
    </row>
    <row r="27" customFormat="false" ht="15" hidden="false" customHeight="true" outlineLevel="0" collapsed="false">
      <c r="B27" s="64"/>
      <c r="C27" s="31"/>
      <c r="D27" s="31"/>
      <c r="E27" s="31"/>
      <c r="F27" s="19" t="n">
        <f aca="false">MAX(C27-D27,0)</f>
        <v>0</v>
      </c>
      <c r="G27" s="26" t="str">
        <f aca="false">IF(E27=0,"—",ROUND(F27/E27,1))</f>
        <v>—</v>
      </c>
      <c r="H27" s="71" t="str">
        <f aca="true">IF(E27=0,"—",DATE(YEAR(TODAY()),MONTH(TODAY())+G27,DAY(TODAY())))</f>
        <v>—</v>
      </c>
    </row>
    <row r="28" customFormat="false" ht="15" hidden="false" customHeight="true" outlineLevel="0" collapsed="false">
      <c r="B28" s="32" t="s">
        <v>184</v>
      </c>
      <c r="C28" s="68" t="n">
        <f aca="false">SUM(C18:C27)</f>
        <v>0</v>
      </c>
      <c r="D28" s="68" t="n">
        <f aca="false">SUM(D18:D27)</f>
        <v>0</v>
      </c>
      <c r="E28" s="68" t="n">
        <f aca="false">SUM(E18:E27)</f>
        <v>0</v>
      </c>
      <c r="F28" s="68" t="n">
        <f aca="false">SUM(F18:F27)</f>
        <v>0</v>
      </c>
    </row>
    <row r="29" customFormat="false" ht="15" hidden="false" customHeight="true" outlineLevel="0" collapsed="false">
      <c r="B29" s="26" t="str">
        <f aca="false">IF(E28&gt;C4,"WARNING: Your total goal contributions ($"&amp;TEXT(E28,"#,##0")&amp;"/mth) exceed your monthly savings ($"&amp;TEXT(C4,"#,##0")&amp;"/mth). Adjust your goals or increase income.","Your goal contributions fit within your savings budget.")</f>
        <v>Your goal contributions fit within your savings budget.</v>
      </c>
      <c r="C29" s="26"/>
      <c r="D29" s="26"/>
      <c r="E29" s="26"/>
      <c r="F29" s="26"/>
      <c r="G29" s="26"/>
      <c r="H29" s="26"/>
    </row>
    <row r="30" customFormat="false" ht="14.25" hidden="false" customHeight="true" outlineLevel="0" collapsed="false"/>
    <row r="31" customFormat="false" ht="14.25" hidden="false" customHeight="true" outlineLevel="0" collapsed="false"/>
    <row r="32" customFormat="false" ht="14.25" hidden="false" customHeight="true" outlineLevel="0" collapsed="false"/>
    <row r="33" customFormat="false" ht="14.25" hidden="false" customHeight="true" outlineLevel="0" collapsed="false"/>
    <row r="34" customFormat="false" ht="14.25" hidden="false" customHeight="true" outlineLevel="0" collapsed="false"/>
    <row r="35" customFormat="false" ht="14.25" hidden="false" customHeight="true" outlineLevel="0" collapsed="false"/>
    <row r="36" customFormat="false" ht="14.25" hidden="false" customHeight="true" outlineLevel="0" collapsed="false"/>
    <row r="37" customFormat="false" ht="14.25" hidden="false" customHeight="true" outlineLevel="0" collapsed="false"/>
    <row r="38" customFormat="false" ht="14.25" hidden="false" customHeight="true" outlineLevel="0" collapsed="false"/>
    <row r="39" customFormat="false" ht="14.25" hidden="false" customHeight="true" outlineLevel="0" collapsed="false"/>
  </sheetData>
  <sheetProtection sheet="true" objects="true" scenarios="true" sort="false" autoFilter="false"/>
  <mergeCells count="7">
    <mergeCell ref="A1:I1"/>
    <mergeCell ref="A2:I2"/>
    <mergeCell ref="A6:I6"/>
    <mergeCell ref="A7:I7"/>
    <mergeCell ref="A15:I15"/>
    <mergeCell ref="A16:I16"/>
    <mergeCell ref="B29:H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13" activeCellId="0" sqref="B13"/>
    </sheetView>
  </sheetViews>
  <sheetFormatPr defaultColWidth="8.66796875" defaultRowHeight="15" customHeight="true" zeroHeight="false" outlineLevelRow="0" outlineLevelCol="0"/>
  <cols>
    <col collapsed="false" customWidth="true" hidden="false" outlineLevel="0" max="1" min="1" style="0" width="4.11"/>
    <col collapsed="false" customWidth="true" hidden="false" outlineLevel="0" max="2" min="2" style="0" width="38.88"/>
    <col collapsed="false" customWidth="true" hidden="false" outlineLevel="0" max="14" min="3" style="0" width="14.78"/>
  </cols>
  <sheetData>
    <row r="1" customFormat="false" ht="45" hidden="false" customHeight="true" outlineLevel="0" collapsed="false">
      <c r="A1" s="1" t="s">
        <v>185</v>
      </c>
      <c r="B1" s="1"/>
      <c r="C1" s="1"/>
      <c r="D1" s="1"/>
      <c r="E1" s="1"/>
      <c r="F1" s="1"/>
      <c r="G1" s="1"/>
      <c r="H1" s="1"/>
      <c r="I1" s="1"/>
      <c r="J1" s="1"/>
      <c r="K1" s="1"/>
      <c r="L1" s="1"/>
      <c r="M1" s="1"/>
      <c r="N1" s="1"/>
    </row>
    <row r="2" customFormat="false" ht="30" hidden="false" customHeight="true" outlineLevel="0" collapsed="false">
      <c r="A2" s="2" t="s">
        <v>186</v>
      </c>
      <c r="B2" s="2"/>
      <c r="C2" s="2"/>
      <c r="D2" s="2"/>
      <c r="E2" s="2"/>
      <c r="F2" s="2"/>
      <c r="G2" s="2"/>
      <c r="H2" s="2"/>
      <c r="I2" s="2"/>
      <c r="J2" s="2"/>
      <c r="K2" s="2"/>
      <c r="L2" s="2"/>
      <c r="M2" s="2"/>
      <c r="N2" s="2"/>
    </row>
    <row r="4" customFormat="false" ht="27.75" hidden="false" customHeight="true" outlineLevel="0" collapsed="false">
      <c r="A4" s="3" t="s">
        <v>187</v>
      </c>
      <c r="B4" s="3"/>
      <c r="C4" s="3"/>
      <c r="D4" s="3"/>
      <c r="E4" s="3"/>
      <c r="F4" s="3"/>
      <c r="G4" s="3"/>
      <c r="H4" s="3"/>
      <c r="I4" s="3"/>
      <c r="J4" s="3"/>
      <c r="K4" s="3"/>
      <c r="L4" s="3"/>
      <c r="M4" s="3"/>
      <c r="N4" s="3"/>
    </row>
    <row r="5" customFormat="false" ht="15" hidden="false" customHeight="true" outlineLevel="0" collapsed="false">
      <c r="B5" s="72" t="s">
        <v>188</v>
      </c>
      <c r="C5" s="17" t="s">
        <v>189</v>
      </c>
      <c r="D5" s="17" t="s">
        <v>190</v>
      </c>
      <c r="E5" s="17" t="s">
        <v>191</v>
      </c>
      <c r="F5" s="17" t="s">
        <v>192</v>
      </c>
      <c r="G5" s="17" t="s">
        <v>193</v>
      </c>
      <c r="H5" s="17" t="s">
        <v>194</v>
      </c>
      <c r="I5" s="17" t="s">
        <v>195</v>
      </c>
      <c r="J5" s="17" t="s">
        <v>196</v>
      </c>
      <c r="K5" s="17" t="s">
        <v>197</v>
      </c>
      <c r="L5" s="17" t="s">
        <v>198</v>
      </c>
      <c r="M5" s="17" t="s">
        <v>199</v>
      </c>
      <c r="N5" s="17" t="s">
        <v>200</v>
      </c>
    </row>
    <row r="6" customFormat="false" ht="15" hidden="false" customHeight="true" outlineLevel="0" collapsed="false">
      <c r="B6" s="73" t="s">
        <v>201</v>
      </c>
      <c r="C6" s="31"/>
      <c r="D6" s="31"/>
      <c r="E6" s="31"/>
      <c r="F6" s="31"/>
      <c r="G6" s="31"/>
      <c r="H6" s="31"/>
      <c r="I6" s="31"/>
      <c r="J6" s="31"/>
      <c r="K6" s="31"/>
      <c r="L6" s="31"/>
      <c r="M6" s="31"/>
      <c r="N6" s="31"/>
    </row>
    <row r="7" customFormat="false" ht="15" hidden="false" customHeight="true" outlineLevel="0" collapsed="false">
      <c r="B7" s="74" t="s">
        <v>202</v>
      </c>
      <c r="C7" s="31"/>
      <c r="D7" s="31"/>
      <c r="E7" s="31"/>
      <c r="F7" s="31"/>
      <c r="G7" s="31"/>
      <c r="H7" s="31"/>
      <c r="I7" s="31"/>
      <c r="J7" s="31"/>
      <c r="K7" s="31"/>
      <c r="L7" s="31"/>
      <c r="M7" s="31"/>
      <c r="N7" s="31"/>
    </row>
    <row r="8" customFormat="false" ht="15" hidden="false" customHeight="true" outlineLevel="0" collapsed="false">
      <c r="B8" s="73" t="s">
        <v>203</v>
      </c>
      <c r="C8" s="31"/>
      <c r="D8" s="31"/>
      <c r="E8" s="31"/>
      <c r="F8" s="31"/>
      <c r="G8" s="31"/>
      <c r="H8" s="31"/>
      <c r="I8" s="31"/>
      <c r="J8" s="31"/>
      <c r="K8" s="31"/>
      <c r="L8" s="31"/>
      <c r="M8" s="31"/>
      <c r="N8" s="31"/>
    </row>
    <row r="9" customFormat="false" ht="15" hidden="false" customHeight="true" outlineLevel="0" collapsed="false">
      <c r="B9" s="74" t="s">
        <v>204</v>
      </c>
      <c r="C9" s="31"/>
      <c r="D9" s="31"/>
      <c r="E9" s="31"/>
      <c r="F9" s="31"/>
      <c r="G9" s="31"/>
      <c r="H9" s="31"/>
      <c r="I9" s="31"/>
      <c r="J9" s="31"/>
      <c r="K9" s="31"/>
      <c r="L9" s="31"/>
      <c r="M9" s="31"/>
      <c r="N9" s="31"/>
    </row>
    <row r="10" customFormat="false" ht="15" hidden="false" customHeight="true" outlineLevel="0" collapsed="false">
      <c r="B10" s="73" t="s">
        <v>205</v>
      </c>
      <c r="C10" s="31"/>
      <c r="D10" s="31"/>
      <c r="E10" s="31"/>
      <c r="F10" s="31"/>
      <c r="G10" s="31"/>
      <c r="H10" s="31"/>
      <c r="I10" s="31"/>
      <c r="J10" s="31"/>
      <c r="K10" s="31"/>
      <c r="L10" s="31"/>
      <c r="M10" s="31"/>
      <c r="N10" s="31"/>
    </row>
    <row r="11" customFormat="false" ht="15" hidden="false" customHeight="true" outlineLevel="0" collapsed="false">
      <c r="B11" s="74" t="s">
        <v>206</v>
      </c>
      <c r="C11" s="31"/>
      <c r="D11" s="31"/>
      <c r="E11" s="31"/>
      <c r="F11" s="31"/>
      <c r="G11" s="31"/>
      <c r="H11" s="31"/>
      <c r="I11" s="31"/>
      <c r="J11" s="31"/>
      <c r="K11" s="31"/>
      <c r="L11" s="31"/>
      <c r="M11" s="31"/>
      <c r="N11" s="31"/>
    </row>
    <row r="12" customFormat="false" ht="15" hidden="false" customHeight="true" outlineLevel="0" collapsed="false">
      <c r="B12" s="73" t="s">
        <v>46</v>
      </c>
      <c r="C12" s="31"/>
      <c r="D12" s="31"/>
      <c r="E12" s="31"/>
      <c r="F12" s="31"/>
      <c r="G12" s="31"/>
      <c r="H12" s="31"/>
      <c r="I12" s="31"/>
      <c r="J12" s="31"/>
      <c r="K12" s="31"/>
      <c r="L12" s="31"/>
      <c r="M12" s="31"/>
      <c r="N12" s="31"/>
    </row>
    <row r="13" customFormat="false" ht="15" hidden="false" customHeight="true" outlineLevel="0" collapsed="false">
      <c r="B13" s="74" t="s">
        <v>207</v>
      </c>
      <c r="C13" s="31"/>
      <c r="D13" s="31"/>
      <c r="E13" s="31"/>
      <c r="F13" s="31"/>
      <c r="G13" s="31"/>
      <c r="H13" s="31"/>
      <c r="I13" s="31"/>
      <c r="J13" s="31"/>
      <c r="K13" s="31"/>
      <c r="L13" s="31"/>
      <c r="M13" s="31"/>
      <c r="N13" s="31"/>
    </row>
    <row r="14" customFormat="false" ht="15" hidden="false" customHeight="true" outlineLevel="0" collapsed="false">
      <c r="B14" s="73" t="s">
        <v>208</v>
      </c>
      <c r="C14" s="31"/>
      <c r="D14" s="31"/>
      <c r="E14" s="31"/>
      <c r="F14" s="31"/>
      <c r="G14" s="31"/>
      <c r="H14" s="31"/>
      <c r="I14" s="31"/>
      <c r="J14" s="31"/>
      <c r="K14" s="31"/>
      <c r="L14" s="31"/>
      <c r="M14" s="31"/>
      <c r="N14" s="31"/>
    </row>
    <row r="15" customFormat="false" ht="15" hidden="false" customHeight="true" outlineLevel="0" collapsed="false">
      <c r="B15" s="74" t="s">
        <v>209</v>
      </c>
      <c r="C15" s="31"/>
      <c r="D15" s="31"/>
      <c r="E15" s="31"/>
      <c r="F15" s="31"/>
      <c r="G15" s="31"/>
      <c r="H15" s="31"/>
      <c r="I15" s="31"/>
      <c r="J15" s="31"/>
      <c r="K15" s="31"/>
      <c r="L15" s="31"/>
      <c r="M15" s="31"/>
      <c r="N15" s="31"/>
    </row>
    <row r="16" customFormat="false" ht="15" hidden="false" customHeight="true" outlineLevel="0" collapsed="false">
      <c r="B16" s="73" t="s">
        <v>210</v>
      </c>
      <c r="C16" s="31"/>
      <c r="D16" s="31"/>
      <c r="E16" s="31"/>
      <c r="F16" s="31"/>
      <c r="G16" s="31"/>
      <c r="H16" s="31"/>
      <c r="I16" s="31"/>
      <c r="J16" s="31"/>
      <c r="K16" s="31"/>
      <c r="L16" s="31"/>
      <c r="M16" s="31"/>
      <c r="N16" s="31"/>
    </row>
    <row r="17" customFormat="false" ht="15" hidden="false" customHeight="true" outlineLevel="0" collapsed="false">
      <c r="B17" s="74" t="s">
        <v>211</v>
      </c>
      <c r="C17" s="31"/>
      <c r="D17" s="31"/>
      <c r="E17" s="31"/>
      <c r="F17" s="31"/>
      <c r="G17" s="31"/>
      <c r="H17" s="31"/>
      <c r="I17" s="31"/>
      <c r="J17" s="31"/>
      <c r="K17" s="31"/>
      <c r="L17" s="31"/>
      <c r="M17" s="31"/>
      <c r="N17" s="31"/>
    </row>
    <row r="18" customFormat="false" ht="15" hidden="false" customHeight="true" outlineLevel="0" collapsed="false">
      <c r="B18" s="18" t="s">
        <v>212</v>
      </c>
      <c r="C18" s="62" t="n">
        <f aca="false">SUM(C6:C17)</f>
        <v>0</v>
      </c>
      <c r="D18" s="62" t="n">
        <f aca="false">SUM(D6:D17)</f>
        <v>0</v>
      </c>
      <c r="E18" s="62" t="n">
        <f aca="false">SUM(E6:E17)</f>
        <v>0</v>
      </c>
      <c r="F18" s="62" t="n">
        <f aca="false">SUM(F6:F17)</f>
        <v>0</v>
      </c>
      <c r="G18" s="62" t="n">
        <f aca="false">SUM(G6:G17)</f>
        <v>0</v>
      </c>
      <c r="H18" s="62" t="n">
        <f aca="false">SUM(H6:H17)</f>
        <v>0</v>
      </c>
      <c r="I18" s="62" t="n">
        <f aca="false">SUM(I6:I17)</f>
        <v>0</v>
      </c>
      <c r="J18" s="62" t="n">
        <f aca="false">SUM(J6:J17)</f>
        <v>0</v>
      </c>
      <c r="K18" s="62" t="n">
        <f aca="false">SUM(K6:K17)</f>
        <v>0</v>
      </c>
      <c r="L18" s="62" t="n">
        <f aca="false">SUM(L6:L17)</f>
        <v>0</v>
      </c>
      <c r="M18" s="62" t="n">
        <f aca="false">SUM(M6:M17)</f>
        <v>0</v>
      </c>
      <c r="N18" s="62" t="n">
        <f aca="false">SUM(N6:N17)</f>
        <v>0</v>
      </c>
    </row>
    <row r="20" customFormat="false" ht="27.75" hidden="false" customHeight="true" outlineLevel="0" collapsed="false">
      <c r="A20" s="3" t="s">
        <v>213</v>
      </c>
      <c r="B20" s="3"/>
      <c r="C20" s="3"/>
      <c r="D20" s="3"/>
      <c r="E20" s="3"/>
      <c r="F20" s="3"/>
      <c r="G20" s="3"/>
      <c r="H20" s="3"/>
      <c r="I20" s="3"/>
      <c r="J20" s="3"/>
      <c r="K20" s="3"/>
      <c r="L20" s="3"/>
      <c r="M20" s="3"/>
      <c r="N20" s="3"/>
    </row>
    <row r="21" customFormat="false" ht="15" hidden="false" customHeight="true" outlineLevel="0" collapsed="false">
      <c r="B21" s="72" t="s">
        <v>214</v>
      </c>
      <c r="C21" s="17" t="s">
        <v>189</v>
      </c>
      <c r="D21" s="17" t="s">
        <v>190</v>
      </c>
      <c r="E21" s="17" t="s">
        <v>191</v>
      </c>
      <c r="F21" s="17" t="s">
        <v>192</v>
      </c>
      <c r="G21" s="17" t="s">
        <v>193</v>
      </c>
      <c r="H21" s="17" t="s">
        <v>194</v>
      </c>
      <c r="I21" s="17" t="s">
        <v>195</v>
      </c>
      <c r="J21" s="17" t="s">
        <v>196</v>
      </c>
      <c r="K21" s="17" t="s">
        <v>197</v>
      </c>
      <c r="L21" s="17" t="s">
        <v>198</v>
      </c>
      <c r="M21" s="17" t="s">
        <v>199</v>
      </c>
      <c r="N21" s="17" t="s">
        <v>200</v>
      </c>
    </row>
    <row r="22" customFormat="false" ht="15" hidden="false" customHeight="true" outlineLevel="0" collapsed="false">
      <c r="B22" s="73" t="s">
        <v>215</v>
      </c>
      <c r="C22" s="31" t="n">
        <v>300000</v>
      </c>
      <c r="D22" s="31"/>
      <c r="E22" s="31"/>
      <c r="F22" s="31"/>
      <c r="G22" s="31"/>
      <c r="H22" s="31"/>
      <c r="I22" s="31"/>
      <c r="J22" s="31"/>
      <c r="K22" s="31"/>
      <c r="L22" s="31"/>
      <c r="M22" s="31"/>
      <c r="N22" s="31"/>
    </row>
    <row r="23" customFormat="false" ht="15" hidden="false" customHeight="true" outlineLevel="0" collapsed="false">
      <c r="B23" s="74" t="s">
        <v>216</v>
      </c>
      <c r="C23" s="31"/>
      <c r="D23" s="31"/>
      <c r="E23" s="31"/>
      <c r="F23" s="31"/>
      <c r="G23" s="31"/>
      <c r="H23" s="31"/>
      <c r="I23" s="31"/>
      <c r="J23" s="31"/>
      <c r="K23" s="31"/>
      <c r="L23" s="31"/>
      <c r="M23" s="31"/>
      <c r="N23" s="31"/>
    </row>
    <row r="24" customFormat="false" ht="15" hidden="false" customHeight="true" outlineLevel="0" collapsed="false">
      <c r="B24" s="73" t="s">
        <v>217</v>
      </c>
      <c r="C24" s="31"/>
      <c r="D24" s="31"/>
      <c r="E24" s="31"/>
      <c r="F24" s="31"/>
      <c r="G24" s="31"/>
      <c r="H24" s="31"/>
      <c r="I24" s="31"/>
      <c r="J24" s="31"/>
      <c r="K24" s="31"/>
      <c r="L24" s="31"/>
      <c r="M24" s="31"/>
      <c r="N24" s="31"/>
    </row>
    <row r="25" customFormat="false" ht="15" hidden="false" customHeight="true" outlineLevel="0" collapsed="false">
      <c r="B25" s="74" t="s">
        <v>218</v>
      </c>
      <c r="C25" s="31"/>
      <c r="D25" s="31"/>
      <c r="E25" s="31"/>
      <c r="F25" s="31"/>
      <c r="G25" s="31"/>
      <c r="H25" s="31"/>
      <c r="I25" s="31"/>
      <c r="J25" s="31"/>
      <c r="K25" s="31"/>
      <c r="L25" s="31"/>
      <c r="M25" s="31"/>
      <c r="N25" s="31"/>
    </row>
    <row r="26" customFormat="false" ht="15" hidden="false" customHeight="true" outlineLevel="0" collapsed="false">
      <c r="B26" s="73" t="s">
        <v>219</v>
      </c>
      <c r="C26" s="31"/>
      <c r="D26" s="31"/>
      <c r="E26" s="31"/>
      <c r="F26" s="31"/>
      <c r="G26" s="31"/>
      <c r="H26" s="31"/>
      <c r="I26" s="31"/>
      <c r="J26" s="31"/>
      <c r="K26" s="31"/>
      <c r="L26" s="31"/>
      <c r="M26" s="31"/>
      <c r="N26" s="31"/>
    </row>
    <row r="27" customFormat="false" ht="15" hidden="false" customHeight="true" outlineLevel="0" collapsed="false">
      <c r="B27" s="74" t="s">
        <v>220</v>
      </c>
      <c r="C27" s="31"/>
      <c r="D27" s="31"/>
      <c r="E27" s="31"/>
      <c r="F27" s="31"/>
      <c r="G27" s="31"/>
      <c r="H27" s="31"/>
      <c r="I27" s="31"/>
      <c r="J27" s="31"/>
      <c r="K27" s="31"/>
      <c r="L27" s="31"/>
      <c r="M27" s="31"/>
      <c r="N27" s="31"/>
    </row>
    <row r="28" customFormat="false" ht="15" hidden="false" customHeight="true" outlineLevel="0" collapsed="false">
      <c r="B28" s="73" t="s">
        <v>221</v>
      </c>
      <c r="C28" s="31"/>
      <c r="D28" s="31"/>
      <c r="E28" s="31"/>
      <c r="F28" s="31"/>
      <c r="G28" s="31"/>
      <c r="H28" s="31"/>
      <c r="I28" s="31"/>
      <c r="J28" s="31"/>
      <c r="K28" s="31"/>
      <c r="L28" s="31"/>
      <c r="M28" s="31"/>
      <c r="N28" s="31"/>
    </row>
    <row r="29" customFormat="false" ht="15" hidden="false" customHeight="true" outlineLevel="0" collapsed="false">
      <c r="B29" s="74" t="s">
        <v>222</v>
      </c>
      <c r="C29" s="31"/>
      <c r="D29" s="31"/>
      <c r="E29" s="31"/>
      <c r="F29" s="31"/>
      <c r="G29" s="31"/>
      <c r="H29" s="31"/>
      <c r="I29" s="31"/>
      <c r="J29" s="31"/>
      <c r="K29" s="31"/>
      <c r="L29" s="31"/>
      <c r="M29" s="31"/>
      <c r="N29" s="31"/>
    </row>
    <row r="30" customFormat="false" ht="15" hidden="false" customHeight="true" outlineLevel="0" collapsed="false">
      <c r="B30" s="73" t="s">
        <v>223</v>
      </c>
      <c r="C30" s="31"/>
      <c r="D30" s="31"/>
      <c r="E30" s="31"/>
      <c r="F30" s="31"/>
      <c r="G30" s="31"/>
      <c r="H30" s="31"/>
      <c r="I30" s="31"/>
      <c r="J30" s="31"/>
      <c r="K30" s="31"/>
      <c r="L30" s="31"/>
      <c r="M30" s="31"/>
      <c r="N30" s="31"/>
    </row>
    <row r="31" customFormat="false" ht="15" hidden="false" customHeight="true" outlineLevel="0" collapsed="false">
      <c r="B31" s="75" t="s">
        <v>224</v>
      </c>
      <c r="C31" s="76" t="n">
        <f aca="false">SUM(C22:C30)</f>
        <v>300000</v>
      </c>
      <c r="D31" s="76" t="n">
        <f aca="false">SUM(D22:D30)</f>
        <v>0</v>
      </c>
      <c r="E31" s="76" t="n">
        <f aca="false">SUM(E22:E30)</f>
        <v>0</v>
      </c>
      <c r="F31" s="76" t="n">
        <f aca="false">SUM(F22:F30)</f>
        <v>0</v>
      </c>
      <c r="G31" s="76" t="n">
        <f aca="false">SUM(G22:G30)</f>
        <v>0</v>
      </c>
      <c r="H31" s="76" t="n">
        <f aca="false">SUM(H22:H30)</f>
        <v>0</v>
      </c>
      <c r="I31" s="76" t="n">
        <f aca="false">SUM(I22:I30)</f>
        <v>0</v>
      </c>
      <c r="J31" s="76" t="n">
        <f aca="false">SUM(J22:J30)</f>
        <v>0</v>
      </c>
      <c r="K31" s="76" t="n">
        <f aca="false">SUM(K22:K30)</f>
        <v>0</v>
      </c>
      <c r="L31" s="76" t="n">
        <f aca="false">SUM(L22:L30)</f>
        <v>0</v>
      </c>
      <c r="M31" s="76" t="n">
        <f aca="false">SUM(M22:M30)</f>
        <v>0</v>
      </c>
      <c r="N31" s="76" t="n">
        <f aca="false">SUM(N22:N30)</f>
        <v>0</v>
      </c>
    </row>
    <row r="33" customFormat="false" ht="27.75" hidden="false" customHeight="true" outlineLevel="0" collapsed="false">
      <c r="A33" s="3" t="s">
        <v>225</v>
      </c>
      <c r="B33" s="3"/>
      <c r="C33" s="3"/>
      <c r="D33" s="3"/>
      <c r="E33" s="3"/>
      <c r="F33" s="3"/>
      <c r="G33" s="3"/>
      <c r="H33" s="3"/>
      <c r="I33" s="3"/>
      <c r="J33" s="3"/>
      <c r="K33" s="3"/>
      <c r="L33" s="3"/>
      <c r="M33" s="3"/>
      <c r="N33" s="3"/>
    </row>
    <row r="34" customFormat="false" ht="15" hidden="false" customHeight="true" outlineLevel="0" collapsed="false">
      <c r="B34" s="77" t="s">
        <v>226</v>
      </c>
      <c r="C34" s="78" t="n">
        <f aca="false">C18-C31</f>
        <v>-300000</v>
      </c>
      <c r="D34" s="78" t="n">
        <f aca="false">D18-D31</f>
        <v>0</v>
      </c>
      <c r="E34" s="78" t="n">
        <f aca="false">E18-E31</f>
        <v>0</v>
      </c>
      <c r="F34" s="78" t="n">
        <f aca="false">F18-F31</f>
        <v>0</v>
      </c>
      <c r="G34" s="78" t="n">
        <f aca="false">G18-G31</f>
        <v>0</v>
      </c>
      <c r="H34" s="78" t="n">
        <f aca="false">H18-H31</f>
        <v>0</v>
      </c>
      <c r="I34" s="78" t="n">
        <f aca="false">I18-I31</f>
        <v>0</v>
      </c>
      <c r="J34" s="78" t="n">
        <f aca="false">J18-J31</f>
        <v>0</v>
      </c>
      <c r="K34" s="78" t="n">
        <f aca="false">K18-K31</f>
        <v>0</v>
      </c>
      <c r="L34" s="78" t="n">
        <f aca="false">L18-L31</f>
        <v>0</v>
      </c>
      <c r="M34" s="78" t="n">
        <f aca="false">M18-M31</f>
        <v>0</v>
      </c>
      <c r="N34" s="78" t="n">
        <f aca="false">N18-N31</f>
        <v>0</v>
      </c>
    </row>
    <row r="35" customFormat="false" ht="15" hidden="false" customHeight="true" outlineLevel="0" collapsed="false">
      <c r="B35" s="23" t="s">
        <v>227</v>
      </c>
      <c r="D35" s="69" t="n">
        <f aca="false">IF(C34=0,"—",D34-C34)</f>
        <v>300000</v>
      </c>
      <c r="E35" s="69" t="str">
        <f aca="false">IF(D34=0,"—",E34-D34)</f>
        <v>—</v>
      </c>
      <c r="F35" s="69" t="str">
        <f aca="false">IF(E34=0,"—",F34-E34)</f>
        <v>—</v>
      </c>
      <c r="G35" s="69" t="str">
        <f aca="false">IF(F34=0,"—",G34-F34)</f>
        <v>—</v>
      </c>
      <c r="H35" s="69" t="str">
        <f aca="false">IF(G34=0,"—",H34-G34)</f>
        <v>—</v>
      </c>
      <c r="I35" s="69" t="str">
        <f aca="false">IF(H34=0,"—",I34-H34)</f>
        <v>—</v>
      </c>
      <c r="J35" s="69" t="str">
        <f aca="false">IF(I34=0,"—",J34-I34)</f>
        <v>—</v>
      </c>
      <c r="K35" s="69" t="str">
        <f aca="false">IF(J34=0,"—",K34-J34)</f>
        <v>—</v>
      </c>
      <c r="L35" s="69" t="str">
        <f aca="false">IF(K34=0,"—",L34-K34)</f>
        <v>—</v>
      </c>
      <c r="M35" s="69" t="str">
        <f aca="false">IF(L34=0,"—",M34-L34)</f>
        <v>—</v>
      </c>
      <c r="N35" s="69" t="str">
        <f aca="false">IF(M34=0,"—",N34-M34)</f>
        <v>—</v>
      </c>
    </row>
    <row r="36" customFormat="false" ht="15" hidden="false" customHeight="true" outlineLevel="0" collapsed="false">
      <c r="B36" s="23" t="s">
        <v>228</v>
      </c>
      <c r="D36" s="20" t="n">
        <f aca="false">IF(C34=0,"—",(D34-C34)/C34)</f>
        <v>-1</v>
      </c>
      <c r="E36" s="20" t="str">
        <f aca="false">IF(D34=0,"—",(E34-D34)/D34)</f>
        <v>—</v>
      </c>
      <c r="F36" s="20" t="str">
        <f aca="false">IF(E34=0,"—",(F34-E34)/E34)</f>
        <v>—</v>
      </c>
      <c r="G36" s="20" t="str">
        <f aca="false">IF(F34=0,"—",(G34-F34)/F34)</f>
        <v>—</v>
      </c>
      <c r="H36" s="20" t="str">
        <f aca="false">IF(G34=0,"—",(H34-G34)/G34)</f>
        <v>—</v>
      </c>
      <c r="I36" s="20" t="str">
        <f aca="false">IF(H34=0,"—",(I34-H34)/H34)</f>
        <v>—</v>
      </c>
      <c r="J36" s="20" t="str">
        <f aca="false">IF(I34=0,"—",(J34-I34)/I34)</f>
        <v>—</v>
      </c>
      <c r="K36" s="20" t="str">
        <f aca="false">IF(J34=0,"—",(K34-J34)/J34)</f>
        <v>—</v>
      </c>
      <c r="L36" s="20" t="str">
        <f aca="false">IF(K34=0,"—",(L34-K34)/K34)</f>
        <v>—</v>
      </c>
      <c r="M36" s="20" t="str">
        <f aca="false">IF(L34=0,"—",(M34-L34)/L34)</f>
        <v>—</v>
      </c>
      <c r="N36" s="20" t="str">
        <f aca="false">IF(M34=0,"—",(N34-M34)/M34)</f>
        <v>—</v>
      </c>
    </row>
  </sheetData>
  <sheetProtection sheet="true" objects="true" scenarios="true" sort="false" autoFilter="false"/>
  <mergeCells count="5">
    <mergeCell ref="A1:N1"/>
    <mergeCell ref="A2:N2"/>
    <mergeCell ref="A4:N4"/>
    <mergeCell ref="A20:N20"/>
    <mergeCell ref="A33:N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25" activeCellId="0" sqref="B25"/>
    </sheetView>
  </sheetViews>
  <sheetFormatPr defaultColWidth="8.66796875" defaultRowHeight="15" customHeight="true" zeroHeight="false" outlineLevelRow="0" outlineLevelCol="0"/>
  <cols>
    <col collapsed="false" customWidth="true" hidden="false" outlineLevel="0" max="1" min="1" style="0" width="4.11"/>
    <col collapsed="false" customWidth="true" hidden="false" outlineLevel="0" max="9" min="2" style="0" width="22.22"/>
    <col collapsed="false" customWidth="true" hidden="false" outlineLevel="0" max="10" min="10" style="0" width="4.11"/>
  </cols>
  <sheetData>
    <row r="1" customFormat="false" ht="45" hidden="false" customHeight="true" outlineLevel="0" collapsed="false">
      <c r="A1" s="1" t="s">
        <v>229</v>
      </c>
      <c r="B1" s="1"/>
      <c r="C1" s="1"/>
      <c r="D1" s="1"/>
      <c r="E1" s="1"/>
      <c r="F1" s="1"/>
      <c r="G1" s="1"/>
      <c r="H1" s="1"/>
      <c r="I1" s="1"/>
      <c r="J1" s="1"/>
    </row>
    <row r="2" customFormat="false" ht="30" hidden="false" customHeight="true" outlineLevel="0" collapsed="false">
      <c r="A2" s="2" t="s">
        <v>230</v>
      </c>
      <c r="B2" s="2"/>
      <c r="C2" s="2"/>
      <c r="D2" s="2"/>
      <c r="E2" s="2"/>
      <c r="F2" s="2"/>
      <c r="G2" s="2"/>
      <c r="H2" s="2"/>
      <c r="I2" s="2"/>
      <c r="J2" s="2"/>
    </row>
    <row r="4" customFormat="false" ht="27.75" hidden="false" customHeight="true" outlineLevel="0" collapsed="false">
      <c r="A4" s="3" t="s">
        <v>231</v>
      </c>
      <c r="B4" s="3"/>
      <c r="C4" s="3"/>
      <c r="D4" s="3"/>
      <c r="E4" s="3"/>
      <c r="F4" s="3"/>
      <c r="G4" s="3"/>
      <c r="H4" s="3"/>
      <c r="I4" s="3"/>
      <c r="J4" s="3"/>
    </row>
    <row r="5" customFormat="false" ht="39.75" hidden="false" customHeight="true" outlineLevel="0" collapsed="false">
      <c r="B5" s="11" t="s">
        <v>232</v>
      </c>
      <c r="C5" s="11"/>
      <c r="D5" s="11"/>
      <c r="E5" s="11"/>
      <c r="F5" s="11"/>
      <c r="G5" s="11"/>
      <c r="H5" s="11"/>
      <c r="I5" s="11"/>
    </row>
    <row r="6" customFormat="false" ht="39.75" hidden="false" customHeight="true" outlineLevel="0" collapsed="false">
      <c r="B6" s="11" t="s">
        <v>233</v>
      </c>
      <c r="C6" s="11"/>
      <c r="D6" s="11"/>
      <c r="E6" s="11"/>
      <c r="F6" s="11"/>
      <c r="G6" s="11"/>
      <c r="H6" s="11"/>
      <c r="I6" s="11"/>
    </row>
    <row r="7" customFormat="false" ht="39.75" hidden="false" customHeight="true" outlineLevel="0" collapsed="false">
      <c r="B7" s="11" t="s">
        <v>234</v>
      </c>
      <c r="C7" s="11"/>
      <c r="D7" s="11"/>
      <c r="E7" s="11"/>
      <c r="F7" s="11"/>
      <c r="G7" s="11"/>
      <c r="H7" s="11"/>
      <c r="I7" s="11"/>
    </row>
    <row r="9" customFormat="false" ht="27.75" hidden="false" customHeight="true" outlineLevel="0" collapsed="false">
      <c r="A9" s="3" t="s">
        <v>235</v>
      </c>
      <c r="B9" s="3"/>
      <c r="C9" s="3"/>
      <c r="D9" s="3"/>
      <c r="E9" s="3"/>
      <c r="F9" s="3"/>
      <c r="G9" s="3"/>
      <c r="H9" s="3"/>
      <c r="I9" s="3"/>
      <c r="J9" s="3"/>
    </row>
    <row r="10" customFormat="false" ht="39.75" hidden="false" customHeight="true" outlineLevel="0" collapsed="false">
      <c r="B10" s="11" t="s">
        <v>236</v>
      </c>
      <c r="C10" s="11"/>
      <c r="D10" s="11"/>
      <c r="E10" s="11"/>
      <c r="F10" s="11"/>
      <c r="G10" s="11"/>
      <c r="H10" s="11"/>
      <c r="I10" s="11"/>
    </row>
    <row r="11" customFormat="false" ht="39.75" hidden="false" customHeight="true" outlineLevel="0" collapsed="false">
      <c r="B11" s="11" t="s">
        <v>237</v>
      </c>
      <c r="C11" s="11"/>
      <c r="D11" s="11"/>
      <c r="E11" s="11"/>
      <c r="F11" s="11"/>
      <c r="G11" s="11"/>
      <c r="H11" s="11"/>
      <c r="I11" s="11"/>
    </row>
    <row r="12" customFormat="false" ht="39.75" hidden="false" customHeight="true" outlineLevel="0" collapsed="false">
      <c r="B12" s="11" t="s">
        <v>238</v>
      </c>
      <c r="C12" s="11"/>
      <c r="D12" s="11"/>
      <c r="E12" s="11"/>
      <c r="F12" s="11"/>
      <c r="G12" s="11"/>
      <c r="H12" s="11"/>
      <c r="I12" s="11"/>
    </row>
    <row r="14" customFormat="false" ht="27.75" hidden="false" customHeight="true" outlineLevel="0" collapsed="false">
      <c r="A14" s="3" t="s">
        <v>239</v>
      </c>
      <c r="B14" s="3"/>
      <c r="C14" s="3"/>
      <c r="D14" s="3"/>
      <c r="E14" s="3"/>
      <c r="F14" s="3"/>
      <c r="G14" s="3"/>
      <c r="H14" s="3"/>
      <c r="I14" s="3"/>
      <c r="J14" s="3"/>
    </row>
    <row r="15" customFormat="false" ht="39.75" hidden="false" customHeight="true" outlineLevel="0" collapsed="false">
      <c r="B15" s="11" t="s">
        <v>240</v>
      </c>
      <c r="C15" s="11"/>
      <c r="D15" s="11"/>
      <c r="E15" s="11"/>
      <c r="F15" s="11"/>
      <c r="G15" s="11"/>
      <c r="H15" s="11"/>
      <c r="I15" s="11"/>
    </row>
    <row r="16" customFormat="false" ht="39.75" hidden="false" customHeight="true" outlineLevel="0" collapsed="false">
      <c r="B16" s="11" t="s">
        <v>241</v>
      </c>
      <c r="C16" s="11"/>
      <c r="D16" s="11"/>
      <c r="E16" s="11"/>
      <c r="F16" s="11"/>
      <c r="G16" s="11"/>
      <c r="H16" s="11"/>
      <c r="I16" s="11"/>
    </row>
    <row r="17" customFormat="false" ht="39.75" hidden="false" customHeight="true" outlineLevel="0" collapsed="false">
      <c r="B17" s="11" t="s">
        <v>242</v>
      </c>
      <c r="C17" s="11"/>
      <c r="D17" s="11"/>
      <c r="E17" s="11"/>
      <c r="F17" s="11"/>
      <c r="G17" s="11"/>
      <c r="H17" s="11"/>
      <c r="I17" s="11"/>
    </row>
    <row r="19" customFormat="false" ht="27.75" hidden="false" customHeight="true" outlineLevel="0" collapsed="false">
      <c r="A19" s="3" t="s">
        <v>243</v>
      </c>
      <c r="B19" s="3"/>
      <c r="C19" s="3"/>
      <c r="D19" s="3"/>
      <c r="E19" s="3"/>
      <c r="F19" s="3"/>
      <c r="G19" s="3"/>
      <c r="H19" s="3"/>
      <c r="I19" s="3"/>
      <c r="J19" s="3"/>
    </row>
    <row r="20" customFormat="false" ht="39.75" hidden="false" customHeight="true" outlineLevel="0" collapsed="false">
      <c r="B20" s="11" t="s">
        <v>244</v>
      </c>
      <c r="C20" s="11"/>
      <c r="D20" s="11"/>
      <c r="E20" s="11"/>
      <c r="F20" s="11"/>
      <c r="G20" s="11"/>
      <c r="H20" s="11"/>
      <c r="I20" s="11"/>
    </row>
    <row r="21" customFormat="false" ht="39.75" hidden="false" customHeight="true" outlineLevel="0" collapsed="false">
      <c r="B21" s="11" t="s">
        <v>245</v>
      </c>
      <c r="C21" s="11"/>
      <c r="D21" s="11"/>
      <c r="E21" s="11"/>
      <c r="F21" s="11"/>
      <c r="G21" s="11"/>
      <c r="H21" s="11"/>
      <c r="I21" s="11"/>
    </row>
    <row r="22" customFormat="false" ht="39.75" hidden="false" customHeight="true" outlineLevel="0" collapsed="false">
      <c r="B22" s="11" t="s">
        <v>246</v>
      </c>
      <c r="C22" s="11"/>
      <c r="D22" s="11"/>
      <c r="E22" s="11"/>
      <c r="F22" s="11"/>
      <c r="G22" s="11"/>
      <c r="H22" s="11"/>
      <c r="I22" s="11"/>
    </row>
    <row r="24" customFormat="false" ht="27.75" hidden="false" customHeight="true" outlineLevel="0" collapsed="false">
      <c r="A24" s="3" t="s">
        <v>247</v>
      </c>
      <c r="B24" s="3"/>
      <c r="C24" s="3"/>
      <c r="D24" s="3"/>
      <c r="E24" s="3"/>
      <c r="F24" s="3"/>
      <c r="G24" s="3"/>
      <c r="H24" s="3"/>
      <c r="I24" s="3"/>
      <c r="J24" s="3"/>
    </row>
    <row r="25" customFormat="false" ht="39.75" hidden="false" customHeight="true" outlineLevel="0" collapsed="false">
      <c r="B25" s="11" t="s">
        <v>248</v>
      </c>
      <c r="C25" s="11"/>
      <c r="D25" s="11"/>
      <c r="E25" s="11"/>
      <c r="F25" s="11"/>
      <c r="G25" s="11"/>
      <c r="H25" s="11"/>
      <c r="I25" s="11"/>
    </row>
    <row r="26" customFormat="false" ht="39.75" hidden="false" customHeight="true" outlineLevel="0" collapsed="false">
      <c r="B26" s="11" t="s">
        <v>249</v>
      </c>
      <c r="C26" s="11"/>
      <c r="D26" s="11"/>
      <c r="E26" s="11"/>
      <c r="F26" s="11"/>
      <c r="G26" s="11"/>
      <c r="H26" s="11"/>
      <c r="I26" s="11"/>
    </row>
    <row r="27" customFormat="false" ht="39.75" hidden="false" customHeight="true" outlineLevel="0" collapsed="false">
      <c r="B27" s="11" t="s">
        <v>250</v>
      </c>
      <c r="C27" s="11"/>
      <c r="D27" s="11"/>
      <c r="E27" s="11"/>
      <c r="F27" s="11"/>
      <c r="G27" s="11"/>
      <c r="H27" s="11"/>
      <c r="I27" s="11"/>
    </row>
    <row r="29" customFormat="false" ht="27.75" hidden="false" customHeight="true" outlineLevel="0" collapsed="false"/>
    <row r="30" customFormat="false" ht="39.75" hidden="false" customHeight="true" outlineLevel="0" collapsed="false"/>
    <row r="31" customFormat="false" ht="39.75" hidden="false" customHeight="true" outlineLevel="0" collapsed="false"/>
    <row r="32" customFormat="false" ht="39.75" hidden="false" customHeight="true" outlineLevel="0" collapsed="false"/>
    <row r="33" customFormat="false" ht="39.75" hidden="false" customHeight="true" outlineLevel="0" collapsed="false"/>
    <row r="34" customFormat="false" ht="39.75" hidden="false" customHeight="true" outlineLevel="0" collapsed="false"/>
  </sheetData>
  <sheetProtection sheet="true" objects="true" scenarios="true" sort="false" autoFilter="false"/>
  <mergeCells count="22">
    <mergeCell ref="A1:J1"/>
    <mergeCell ref="A2:J2"/>
    <mergeCell ref="A4:J4"/>
    <mergeCell ref="B5:I5"/>
    <mergeCell ref="B6:I6"/>
    <mergeCell ref="B7:I7"/>
    <mergeCell ref="A9:J9"/>
    <mergeCell ref="B10:I10"/>
    <mergeCell ref="B11:I11"/>
    <mergeCell ref="B12:I12"/>
    <mergeCell ref="A14:J14"/>
    <mergeCell ref="B15:I15"/>
    <mergeCell ref="B16:I16"/>
    <mergeCell ref="B17:I17"/>
    <mergeCell ref="A19:J19"/>
    <mergeCell ref="B20:I20"/>
    <mergeCell ref="B21:I21"/>
    <mergeCell ref="B22:I22"/>
    <mergeCell ref="A24:J24"/>
    <mergeCell ref="B25:I25"/>
    <mergeCell ref="B26:I26"/>
    <mergeCell ref="B27:I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5" customHeight="true" zeroHeight="false" outlineLevelRow="0" outlineLevelCol="0"/>
  <cols>
    <col collapsed="false" customWidth="true" hidden="false" outlineLevel="0" max="1" min="1" style="0" width="20.33"/>
    <col collapsed="false" customWidth="true" hidden="false" outlineLevel="0" max="3" min="2" style="0" width="16.67"/>
  </cols>
  <sheetData>
    <row r="1" customFormat="false" ht="15" hidden="false" customHeight="true" outlineLevel="0" collapsed="false">
      <c r="A1" s="79" t="s">
        <v>251</v>
      </c>
      <c r="B1" s="79" t="s">
        <v>252</v>
      </c>
      <c r="C1" s="79" t="s">
        <v>253</v>
      </c>
    </row>
    <row r="2" customFormat="false" ht="15" hidden="false" customHeight="true" outlineLevel="0" collapsed="false">
      <c r="A2" s="0" t="s">
        <v>76</v>
      </c>
      <c r="B2" s="0" t="n">
        <v>52</v>
      </c>
      <c r="C2" s="0" t="s">
        <v>254</v>
      </c>
    </row>
    <row r="3" customFormat="false" ht="15" hidden="false" customHeight="true" outlineLevel="0" collapsed="false">
      <c r="A3" s="0" t="s">
        <v>75</v>
      </c>
      <c r="B3" s="0" t="n">
        <v>26</v>
      </c>
      <c r="C3" s="0" t="s">
        <v>255</v>
      </c>
    </row>
    <row r="4" customFormat="false" ht="15" hidden="false" customHeight="true" outlineLevel="0" collapsed="false">
      <c r="A4" s="0" t="s">
        <v>74</v>
      </c>
      <c r="B4" s="0" t="n">
        <v>12</v>
      </c>
    </row>
    <row r="5" customFormat="false" ht="15" hidden="false" customHeight="true" outlineLevel="0" collapsed="false">
      <c r="A5" s="0" t="s">
        <v>115</v>
      </c>
      <c r="B5" s="0" t="n">
        <v>4</v>
      </c>
    </row>
    <row r="6" customFormat="false" ht="15" hidden="false" customHeight="true" outlineLevel="0" collapsed="false">
      <c r="A6" s="0" t="s">
        <v>256</v>
      </c>
      <c r="B6" s="0" t="n">
        <v>1</v>
      </c>
    </row>
  </sheetData>
  <sheetProtection sheet="true" objects="true" scenarios="true" sort="false" autoFilter="false"/>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2026-03-28T05:47:07Z</dcterms:created>
  <dc:creator>openpyxl</dc:creator>
  <dc:description/>
  <dc:language>en-US</dc:language>
  <cp:lastModifiedBy>Duke Woods</cp:lastModifiedBy>
  <dcterms:modified xsi:type="dcterms:W3CDTF">2026-07-23T11:30:01Z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